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.rasulov\Desktop\"/>
    </mc:Choice>
  </mc:AlternateContent>
  <xr:revisionPtr revIDLastSave="0" documentId="13_ncr:1_{BAFA7FC7-0BCA-4DDF-8EAB-9ACA44D9F797}" xr6:coauthVersionLast="47" xr6:coauthVersionMax="47" xr10:uidLastSave="{00000000-0000-0000-0000-000000000000}"/>
  <bookViews>
    <workbookView xWindow="-120" yWindow="-120" windowWidth="29040" windowHeight="15840" xr2:uid="{D8F0641E-E22D-4DEA-B7F4-B2D514A9A148}"/>
  </bookViews>
  <sheets>
    <sheet name="СМК (2024)" sheetId="1" r:id="rId1"/>
  </sheets>
  <externalReferences>
    <externalReference r:id="rId2"/>
    <externalReference r:id="rId3"/>
    <externalReference r:id="rId4"/>
  </externalReferences>
  <definedNames>
    <definedName name="a" localSheetId="0">#REF!</definedName>
    <definedName name="a">#REF!</definedName>
    <definedName name="ddddd" localSheetId="0">#REF!</definedName>
    <definedName name="ddddd">#REF!</definedName>
    <definedName name="ал" localSheetId="0">#REF!</definedName>
    <definedName name="ал">#REF!</definedName>
    <definedName name="ба" localSheetId="0">#REF!</definedName>
    <definedName name="ба">#REF!</definedName>
    <definedName name="ввввв" localSheetId="0">#REF!</definedName>
    <definedName name="ввввв">#REF!</definedName>
    <definedName name="вк" localSheetId="0">#REF!</definedName>
    <definedName name="вк">#REF!</definedName>
    <definedName name="гис" localSheetId="0">#REF!</definedName>
    <definedName name="гис">#REF!</definedName>
    <definedName name="да" localSheetId="0">#REF!</definedName>
    <definedName name="да">#REF!</definedName>
    <definedName name="за" localSheetId="0">#REF!</definedName>
    <definedName name="за">#REF!</definedName>
    <definedName name="_xlnm.Print_Titles" localSheetId="0">#REF!</definedName>
    <definedName name="_xlnm.Print_Titles">#REF!</definedName>
    <definedName name="зр" localSheetId="0">#REF!</definedName>
    <definedName name="зр">#REF!</definedName>
    <definedName name="као" localSheetId="0">#REF!</definedName>
    <definedName name="као">#REF!</definedName>
    <definedName name="ко" localSheetId="0">#REF!</definedName>
    <definedName name="ко">#REF!</definedName>
    <definedName name="ком" localSheetId="0">#REF!</definedName>
    <definedName name="ком">#REF!</definedName>
    <definedName name="_xlnm.Criteria" localSheetId="0">#REF!</definedName>
    <definedName name="_xlnm.Criteria">#REF!</definedName>
    <definedName name="кы" localSheetId="0">#REF!</definedName>
    <definedName name="кы">#REF!</definedName>
    <definedName name="ол" localSheetId="0">#REF!</definedName>
    <definedName name="ол">#REF!</definedName>
    <definedName name="Прил" localSheetId="0">#REF!</definedName>
    <definedName name="Прил">#REF!</definedName>
    <definedName name="Р2">'[1]План будущий'!$B$1:$H$1</definedName>
    <definedName name="сао" localSheetId="0">#REF!</definedName>
    <definedName name="сао">#REF!</definedName>
    <definedName name="сн" localSheetId="0">#REF!</definedName>
    <definedName name="сн">#REF!</definedName>
    <definedName name="сур" localSheetId="0">#REF!</definedName>
    <definedName name="сур">#REF!</definedName>
    <definedName name="тао" localSheetId="0">#REF!</definedName>
    <definedName name="тао">#REF!</definedName>
    <definedName name="ф6" localSheetId="0">#REF!</definedName>
    <definedName name="ф6">#REF!</definedName>
    <definedName name="цл" localSheetId="0">#REF!</definedName>
    <definedName name="цл">#REF!</definedName>
    <definedName name="элла">'[2]План будущий'!$B$1:$H$1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11" i="1"/>
  <c r="G11" i="1" s="1"/>
  <c r="H11" i="1" s="1"/>
  <c r="F10" i="1"/>
  <c r="G10" i="1" s="1"/>
  <c r="H10" i="1" s="1"/>
  <c r="F8" i="1"/>
  <c r="G8" i="1" s="1"/>
  <c r="H8" i="1" s="1"/>
  <c r="F7" i="1"/>
  <c r="F13" i="1" s="1"/>
  <c r="E7" i="1"/>
  <c r="E12" i="1" s="1"/>
  <c r="F6" i="1"/>
  <c r="E6" i="1"/>
  <c r="E9" i="1" s="1"/>
  <c r="G7" i="1" l="1"/>
  <c r="H7" i="1" s="1"/>
  <c r="F12" i="1"/>
  <c r="G12" i="1" s="1"/>
  <c r="H12" i="1" s="1"/>
  <c r="F9" i="1"/>
  <c r="G9" i="1" s="1"/>
  <c r="H9" i="1" s="1"/>
  <c r="E13" i="1"/>
  <c r="G13" i="1" s="1"/>
  <c r="H13" i="1" s="1"/>
  <c r="G6" i="1"/>
  <c r="H6" i="1" s="1"/>
  <c r="H14" i="1" l="1"/>
</calcChain>
</file>

<file path=xl/sharedStrings.xml><?xml version="1.0" encoding="utf-8"?>
<sst xmlns="http://schemas.openxmlformats.org/spreadsheetml/2006/main" count="28" uniqueCount="25">
  <si>
    <t>"Ўзбек геология қидирув" АЖнинг 2024 йил 9 ойлик учун</t>
  </si>
  <si>
    <t xml:space="preserve">самарадорликнинг муҳим кўрсаткичлари </t>
  </si>
  <si>
    <t>ҲИСОБИ</t>
  </si>
  <si>
    <t>Т/Р</t>
  </si>
  <si>
    <t xml:space="preserve">Кўрсатгичлар номи </t>
  </si>
  <si>
    <t>Меъёр</t>
  </si>
  <si>
    <t>Солиштирма оғирлик</t>
  </si>
  <si>
    <t>Ҳисобот даврида кўрсатгичлар прогнози</t>
  </si>
  <si>
    <t>Ҳисобот даврида кўрсатгичлар ҳақиқатда</t>
  </si>
  <si>
    <t xml:space="preserve">Бажарилиш фоизи </t>
  </si>
  <si>
    <t>СМК</t>
  </si>
  <si>
    <t>Соф тушум прогноз кўрсаткичининг бажарилиши 
(минг сўмда)</t>
  </si>
  <si>
    <t>-</t>
  </si>
  <si>
    <t>Соф фойда (зарар) прогноз кўрсаткичининг бажарилиши 
(минг сўмда)</t>
  </si>
  <si>
    <t xml:space="preserve">Активлар рентабеллиги, К &gt; 0,05 </t>
  </si>
  <si>
    <t>&gt; 0,05</t>
  </si>
  <si>
    <t xml:space="preserve">Ишлаб чиқариш қувватидан фойдаланиш коэффициенти, 
К &gt; 0,5  </t>
  </si>
  <si>
    <t>&gt; 0,5</t>
  </si>
  <si>
    <t>Қоплаш коэффициенти, К &gt; 1,25 (тўлов қобилияти)</t>
  </si>
  <si>
    <t>&gt; 1,25</t>
  </si>
  <si>
    <t xml:space="preserve">Молиявий мустақиллик коэффициенти, К &gt; 1  </t>
  </si>
  <si>
    <t>&gt; 1</t>
  </si>
  <si>
    <t>Дивиденд ҳисобланиши</t>
  </si>
  <si>
    <t>Акциядор инвестициясининг рентабеллиги (TSR – Total Shareholders Return)</t>
  </si>
  <si>
    <t>ЖАМИ: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</si>
</sst>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_;[Red]\-#,##0.0__;"/>
    <numFmt numFmtId="166" formatCode="#,##0.00__;[Red]\-#,##0.00__;"/>
    <numFmt numFmtId="167" formatCode="0.000"/>
  </numFmts>
  <fonts count="6">
    <font>
      <sz val="10"/>
      <name val="Arial Cyr"/>
      <charset val="186"/>
    </font>
    <font>
      <sz val="10"/>
      <name val="Arial Cyr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cuments%20and%20Settings/UserXP/&#1056;&#1072;&#1073;&#1086;&#1095;&#1080;&#1081;%20&#1089;&#1090;&#1086;&#1083;/Dokum's/&#1069;&#1051;&#1051;&#1040;/&#1048;&#1052;&#1056;/2011/&#1047;&#1072;&#1076;&#1072;&#1085;&#1080;&#1077;-&#1087;&#1083;&#1072;&#1085;%202011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kum's/&#1069;&#1051;&#1051;&#1040;/&#1048;&#1052;&#1056;/2011/&#1047;&#1072;&#1076;&#1072;&#1085;&#1080;&#1077;-&#1087;&#1083;&#1072;&#1085;%202011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8;&#1079;&#1073;&#1077;&#1082;&#1075;&#1077;&#1086;&#1083;&#1086;&#1075;&#1080;&#1103;/O'zbek%20geologiya%20qidiruv/2024/&#1058;&#1069;&#1055;%202024/3%20&#1082;&#1074;/&#1058;&#1069;&#1055;_&#1040;&#1054;_&#1059;&#1079;&#1073;&#1077;&#1082;&#1075;&#1077;&#1086;&#1083;&#1086;&#1075;&#1086;&#1088;&#1072;&#1079;&#1074;&#1077;&#1076;&#1082;&#1072;_&#1103;&#1085;&#1074;&#1072;&#1088;&#1100;_&#1089;&#1077;&#1085;&#1090;&#1103;&#1073;&#1088;&#1100;_2024&#1075;_&#1092;&#1072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таб.1"/>
      <sheetName val="физ.объемы таб.2"/>
      <sheetName val="ассигнование таб.3"/>
      <sheetName val="договора таб.4"/>
      <sheetName val="подряд таб.5"/>
      <sheetName val="ФОТ_таб.6"/>
      <sheetName val="СМК (2024)"/>
      <sheetName val="Свод Ф-1, 9 мес"/>
      <sheetName val="ф-2 9-мес"/>
      <sheetName val="Лист2"/>
      <sheetName val="Выручка"/>
      <sheetName val="list02"/>
      <sheetName val="list03"/>
      <sheetName val="list02 (2)"/>
      <sheetName val="list03 (2)"/>
    </sheetNames>
    <sheetDataSet>
      <sheetData sheetId="0">
        <row r="9">
          <cell r="E9">
            <v>786056601</v>
          </cell>
          <cell r="F9">
            <v>841227067.58743012</v>
          </cell>
        </row>
        <row r="36">
          <cell r="E36">
            <v>34670163.18196331</v>
          </cell>
          <cell r="F36">
            <v>104659926.2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3">
          <cell r="E53">
            <v>556830989</v>
          </cell>
        </row>
        <row r="54">
          <cell r="D54">
            <v>1174506763</v>
          </cell>
          <cell r="E54">
            <v>867533864</v>
          </cell>
        </row>
        <row r="64">
          <cell r="E64">
            <v>736757348</v>
          </cell>
        </row>
        <row r="66">
          <cell r="E66">
            <v>0</v>
          </cell>
        </row>
        <row r="97">
          <cell r="E97">
            <v>130776516</v>
          </cell>
        </row>
      </sheetData>
      <sheetData sheetId="8">
        <row r="29">
          <cell r="F29">
            <v>126215857.2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76BB-3F27-4848-95A6-17BE4850602C}">
  <dimension ref="A1:H24"/>
  <sheetViews>
    <sheetView tabSelected="1" zoomScale="90" zoomScaleNormal="90" workbookViewId="0">
      <selection activeCell="B23" sqref="B23"/>
    </sheetView>
  </sheetViews>
  <sheetFormatPr defaultRowHeight="12.75"/>
  <cols>
    <col min="1" max="1" width="5.28515625" style="16" customWidth="1"/>
    <col min="2" max="2" width="49.42578125" style="17" customWidth="1"/>
    <col min="3" max="3" width="12.140625" style="3" customWidth="1"/>
    <col min="4" max="4" width="13.7109375" style="16" customWidth="1"/>
    <col min="5" max="6" width="16.28515625" style="16" customWidth="1"/>
    <col min="7" max="7" width="13.42578125" style="16" customWidth="1"/>
    <col min="8" max="8" width="12.7109375" style="16" customWidth="1"/>
    <col min="9" max="9" width="9.140625" style="1"/>
    <col min="10" max="10" width="11.5703125" style="1" bestFit="1" customWidth="1"/>
    <col min="11" max="245" width="9.140625" style="1"/>
    <col min="246" max="246" width="7" style="1" customWidth="1"/>
    <col min="247" max="247" width="62" style="1" customWidth="1"/>
    <col min="248" max="248" width="11.42578125" style="1" customWidth="1"/>
    <col min="249" max="249" width="12.28515625" style="1" customWidth="1"/>
    <col min="250" max="250" width="11" style="1" customWidth="1"/>
    <col min="251" max="251" width="10.7109375" style="1" customWidth="1"/>
    <col min="252" max="252" width="11.7109375" style="1" customWidth="1"/>
    <col min="253" max="253" width="10.85546875" style="1" customWidth="1"/>
    <col min="254" max="254" width="9.140625" style="1"/>
    <col min="255" max="255" width="10.7109375" style="1" customWidth="1"/>
    <col min="256" max="256" width="11.140625" style="1" customWidth="1"/>
    <col min="257" max="501" width="9.140625" style="1"/>
    <col min="502" max="502" width="7" style="1" customWidth="1"/>
    <col min="503" max="503" width="62" style="1" customWidth="1"/>
    <col min="504" max="504" width="11.42578125" style="1" customWidth="1"/>
    <col min="505" max="505" width="12.28515625" style="1" customWidth="1"/>
    <col min="506" max="506" width="11" style="1" customWidth="1"/>
    <col min="507" max="507" width="10.7109375" style="1" customWidth="1"/>
    <col min="508" max="508" width="11.7109375" style="1" customWidth="1"/>
    <col min="509" max="509" width="10.85546875" style="1" customWidth="1"/>
    <col min="510" max="510" width="9.140625" style="1"/>
    <col min="511" max="511" width="10.7109375" style="1" customWidth="1"/>
    <col min="512" max="512" width="11.140625" style="1" customWidth="1"/>
    <col min="513" max="757" width="9.140625" style="1"/>
    <col min="758" max="758" width="7" style="1" customWidth="1"/>
    <col min="759" max="759" width="62" style="1" customWidth="1"/>
    <col min="760" max="760" width="11.42578125" style="1" customWidth="1"/>
    <col min="761" max="761" width="12.28515625" style="1" customWidth="1"/>
    <col min="762" max="762" width="11" style="1" customWidth="1"/>
    <col min="763" max="763" width="10.7109375" style="1" customWidth="1"/>
    <col min="764" max="764" width="11.7109375" style="1" customWidth="1"/>
    <col min="765" max="765" width="10.85546875" style="1" customWidth="1"/>
    <col min="766" max="766" width="9.140625" style="1"/>
    <col min="767" max="767" width="10.7109375" style="1" customWidth="1"/>
    <col min="768" max="768" width="11.140625" style="1" customWidth="1"/>
    <col min="769" max="1013" width="9.140625" style="1"/>
    <col min="1014" max="1014" width="7" style="1" customWidth="1"/>
    <col min="1015" max="1015" width="62" style="1" customWidth="1"/>
    <col min="1016" max="1016" width="11.42578125" style="1" customWidth="1"/>
    <col min="1017" max="1017" width="12.28515625" style="1" customWidth="1"/>
    <col min="1018" max="1018" width="11" style="1" customWidth="1"/>
    <col min="1019" max="1019" width="10.7109375" style="1" customWidth="1"/>
    <col min="1020" max="1020" width="11.7109375" style="1" customWidth="1"/>
    <col min="1021" max="1021" width="10.85546875" style="1" customWidth="1"/>
    <col min="1022" max="1022" width="9.140625" style="1"/>
    <col min="1023" max="1023" width="10.7109375" style="1" customWidth="1"/>
    <col min="1024" max="1024" width="11.140625" style="1" customWidth="1"/>
    <col min="1025" max="1269" width="9.140625" style="1"/>
    <col min="1270" max="1270" width="7" style="1" customWidth="1"/>
    <col min="1271" max="1271" width="62" style="1" customWidth="1"/>
    <col min="1272" max="1272" width="11.42578125" style="1" customWidth="1"/>
    <col min="1273" max="1273" width="12.28515625" style="1" customWidth="1"/>
    <col min="1274" max="1274" width="11" style="1" customWidth="1"/>
    <col min="1275" max="1275" width="10.7109375" style="1" customWidth="1"/>
    <col min="1276" max="1276" width="11.7109375" style="1" customWidth="1"/>
    <col min="1277" max="1277" width="10.85546875" style="1" customWidth="1"/>
    <col min="1278" max="1278" width="9.140625" style="1"/>
    <col min="1279" max="1279" width="10.7109375" style="1" customWidth="1"/>
    <col min="1280" max="1280" width="11.140625" style="1" customWidth="1"/>
    <col min="1281" max="1525" width="9.140625" style="1"/>
    <col min="1526" max="1526" width="7" style="1" customWidth="1"/>
    <col min="1527" max="1527" width="62" style="1" customWidth="1"/>
    <col min="1528" max="1528" width="11.42578125" style="1" customWidth="1"/>
    <col min="1529" max="1529" width="12.28515625" style="1" customWidth="1"/>
    <col min="1530" max="1530" width="11" style="1" customWidth="1"/>
    <col min="1531" max="1531" width="10.7109375" style="1" customWidth="1"/>
    <col min="1532" max="1532" width="11.7109375" style="1" customWidth="1"/>
    <col min="1533" max="1533" width="10.85546875" style="1" customWidth="1"/>
    <col min="1534" max="1534" width="9.140625" style="1"/>
    <col min="1535" max="1535" width="10.7109375" style="1" customWidth="1"/>
    <col min="1536" max="1536" width="11.140625" style="1" customWidth="1"/>
    <col min="1537" max="1781" width="9.140625" style="1"/>
    <col min="1782" max="1782" width="7" style="1" customWidth="1"/>
    <col min="1783" max="1783" width="62" style="1" customWidth="1"/>
    <col min="1784" max="1784" width="11.42578125" style="1" customWidth="1"/>
    <col min="1785" max="1785" width="12.28515625" style="1" customWidth="1"/>
    <col min="1786" max="1786" width="11" style="1" customWidth="1"/>
    <col min="1787" max="1787" width="10.7109375" style="1" customWidth="1"/>
    <col min="1788" max="1788" width="11.7109375" style="1" customWidth="1"/>
    <col min="1789" max="1789" width="10.85546875" style="1" customWidth="1"/>
    <col min="1790" max="1790" width="9.140625" style="1"/>
    <col min="1791" max="1791" width="10.7109375" style="1" customWidth="1"/>
    <col min="1792" max="1792" width="11.140625" style="1" customWidth="1"/>
    <col min="1793" max="2037" width="9.140625" style="1"/>
    <col min="2038" max="2038" width="7" style="1" customWidth="1"/>
    <col min="2039" max="2039" width="62" style="1" customWidth="1"/>
    <col min="2040" max="2040" width="11.42578125" style="1" customWidth="1"/>
    <col min="2041" max="2041" width="12.28515625" style="1" customWidth="1"/>
    <col min="2042" max="2042" width="11" style="1" customWidth="1"/>
    <col min="2043" max="2043" width="10.7109375" style="1" customWidth="1"/>
    <col min="2044" max="2044" width="11.7109375" style="1" customWidth="1"/>
    <col min="2045" max="2045" width="10.85546875" style="1" customWidth="1"/>
    <col min="2046" max="2046" width="9.140625" style="1"/>
    <col min="2047" max="2047" width="10.7109375" style="1" customWidth="1"/>
    <col min="2048" max="2048" width="11.140625" style="1" customWidth="1"/>
    <col min="2049" max="2293" width="9.140625" style="1"/>
    <col min="2294" max="2294" width="7" style="1" customWidth="1"/>
    <col min="2295" max="2295" width="62" style="1" customWidth="1"/>
    <col min="2296" max="2296" width="11.42578125" style="1" customWidth="1"/>
    <col min="2297" max="2297" width="12.28515625" style="1" customWidth="1"/>
    <col min="2298" max="2298" width="11" style="1" customWidth="1"/>
    <col min="2299" max="2299" width="10.7109375" style="1" customWidth="1"/>
    <col min="2300" max="2300" width="11.7109375" style="1" customWidth="1"/>
    <col min="2301" max="2301" width="10.85546875" style="1" customWidth="1"/>
    <col min="2302" max="2302" width="9.140625" style="1"/>
    <col min="2303" max="2303" width="10.7109375" style="1" customWidth="1"/>
    <col min="2304" max="2304" width="11.140625" style="1" customWidth="1"/>
    <col min="2305" max="2549" width="9.140625" style="1"/>
    <col min="2550" max="2550" width="7" style="1" customWidth="1"/>
    <col min="2551" max="2551" width="62" style="1" customWidth="1"/>
    <col min="2552" max="2552" width="11.42578125" style="1" customWidth="1"/>
    <col min="2553" max="2553" width="12.28515625" style="1" customWidth="1"/>
    <col min="2554" max="2554" width="11" style="1" customWidth="1"/>
    <col min="2555" max="2555" width="10.7109375" style="1" customWidth="1"/>
    <col min="2556" max="2556" width="11.7109375" style="1" customWidth="1"/>
    <col min="2557" max="2557" width="10.85546875" style="1" customWidth="1"/>
    <col min="2558" max="2558" width="9.140625" style="1"/>
    <col min="2559" max="2559" width="10.7109375" style="1" customWidth="1"/>
    <col min="2560" max="2560" width="11.140625" style="1" customWidth="1"/>
    <col min="2561" max="2805" width="9.140625" style="1"/>
    <col min="2806" max="2806" width="7" style="1" customWidth="1"/>
    <col min="2807" max="2807" width="62" style="1" customWidth="1"/>
    <col min="2808" max="2808" width="11.42578125" style="1" customWidth="1"/>
    <col min="2809" max="2809" width="12.28515625" style="1" customWidth="1"/>
    <col min="2810" max="2810" width="11" style="1" customWidth="1"/>
    <col min="2811" max="2811" width="10.7109375" style="1" customWidth="1"/>
    <col min="2812" max="2812" width="11.7109375" style="1" customWidth="1"/>
    <col min="2813" max="2813" width="10.85546875" style="1" customWidth="1"/>
    <col min="2814" max="2814" width="9.140625" style="1"/>
    <col min="2815" max="2815" width="10.7109375" style="1" customWidth="1"/>
    <col min="2816" max="2816" width="11.140625" style="1" customWidth="1"/>
    <col min="2817" max="3061" width="9.140625" style="1"/>
    <col min="3062" max="3062" width="7" style="1" customWidth="1"/>
    <col min="3063" max="3063" width="62" style="1" customWidth="1"/>
    <col min="3064" max="3064" width="11.42578125" style="1" customWidth="1"/>
    <col min="3065" max="3065" width="12.28515625" style="1" customWidth="1"/>
    <col min="3066" max="3066" width="11" style="1" customWidth="1"/>
    <col min="3067" max="3067" width="10.7109375" style="1" customWidth="1"/>
    <col min="3068" max="3068" width="11.7109375" style="1" customWidth="1"/>
    <col min="3069" max="3069" width="10.85546875" style="1" customWidth="1"/>
    <col min="3070" max="3070" width="9.140625" style="1"/>
    <col min="3071" max="3071" width="10.7109375" style="1" customWidth="1"/>
    <col min="3072" max="3072" width="11.140625" style="1" customWidth="1"/>
    <col min="3073" max="3317" width="9.140625" style="1"/>
    <col min="3318" max="3318" width="7" style="1" customWidth="1"/>
    <col min="3319" max="3319" width="62" style="1" customWidth="1"/>
    <col min="3320" max="3320" width="11.42578125" style="1" customWidth="1"/>
    <col min="3321" max="3321" width="12.28515625" style="1" customWidth="1"/>
    <col min="3322" max="3322" width="11" style="1" customWidth="1"/>
    <col min="3323" max="3323" width="10.7109375" style="1" customWidth="1"/>
    <col min="3324" max="3324" width="11.7109375" style="1" customWidth="1"/>
    <col min="3325" max="3325" width="10.85546875" style="1" customWidth="1"/>
    <col min="3326" max="3326" width="9.140625" style="1"/>
    <col min="3327" max="3327" width="10.7109375" style="1" customWidth="1"/>
    <col min="3328" max="3328" width="11.140625" style="1" customWidth="1"/>
    <col min="3329" max="3573" width="9.140625" style="1"/>
    <col min="3574" max="3574" width="7" style="1" customWidth="1"/>
    <col min="3575" max="3575" width="62" style="1" customWidth="1"/>
    <col min="3576" max="3576" width="11.42578125" style="1" customWidth="1"/>
    <col min="3577" max="3577" width="12.28515625" style="1" customWidth="1"/>
    <col min="3578" max="3578" width="11" style="1" customWidth="1"/>
    <col min="3579" max="3579" width="10.7109375" style="1" customWidth="1"/>
    <col min="3580" max="3580" width="11.7109375" style="1" customWidth="1"/>
    <col min="3581" max="3581" width="10.85546875" style="1" customWidth="1"/>
    <col min="3582" max="3582" width="9.140625" style="1"/>
    <col min="3583" max="3583" width="10.7109375" style="1" customWidth="1"/>
    <col min="3584" max="3584" width="11.140625" style="1" customWidth="1"/>
    <col min="3585" max="3829" width="9.140625" style="1"/>
    <col min="3830" max="3830" width="7" style="1" customWidth="1"/>
    <col min="3831" max="3831" width="62" style="1" customWidth="1"/>
    <col min="3832" max="3832" width="11.42578125" style="1" customWidth="1"/>
    <col min="3833" max="3833" width="12.28515625" style="1" customWidth="1"/>
    <col min="3834" max="3834" width="11" style="1" customWidth="1"/>
    <col min="3835" max="3835" width="10.7109375" style="1" customWidth="1"/>
    <col min="3836" max="3836" width="11.7109375" style="1" customWidth="1"/>
    <col min="3837" max="3837" width="10.85546875" style="1" customWidth="1"/>
    <col min="3838" max="3838" width="9.140625" style="1"/>
    <col min="3839" max="3839" width="10.7109375" style="1" customWidth="1"/>
    <col min="3840" max="3840" width="11.140625" style="1" customWidth="1"/>
    <col min="3841" max="4085" width="9.140625" style="1"/>
    <col min="4086" max="4086" width="7" style="1" customWidth="1"/>
    <col min="4087" max="4087" width="62" style="1" customWidth="1"/>
    <col min="4088" max="4088" width="11.42578125" style="1" customWidth="1"/>
    <col min="4089" max="4089" width="12.28515625" style="1" customWidth="1"/>
    <col min="4090" max="4090" width="11" style="1" customWidth="1"/>
    <col min="4091" max="4091" width="10.7109375" style="1" customWidth="1"/>
    <col min="4092" max="4092" width="11.7109375" style="1" customWidth="1"/>
    <col min="4093" max="4093" width="10.85546875" style="1" customWidth="1"/>
    <col min="4094" max="4094" width="9.140625" style="1"/>
    <col min="4095" max="4095" width="10.7109375" style="1" customWidth="1"/>
    <col min="4096" max="4096" width="11.140625" style="1" customWidth="1"/>
    <col min="4097" max="4341" width="9.140625" style="1"/>
    <col min="4342" max="4342" width="7" style="1" customWidth="1"/>
    <col min="4343" max="4343" width="62" style="1" customWidth="1"/>
    <col min="4344" max="4344" width="11.42578125" style="1" customWidth="1"/>
    <col min="4345" max="4345" width="12.28515625" style="1" customWidth="1"/>
    <col min="4346" max="4346" width="11" style="1" customWidth="1"/>
    <col min="4347" max="4347" width="10.7109375" style="1" customWidth="1"/>
    <col min="4348" max="4348" width="11.7109375" style="1" customWidth="1"/>
    <col min="4349" max="4349" width="10.85546875" style="1" customWidth="1"/>
    <col min="4350" max="4350" width="9.140625" style="1"/>
    <col min="4351" max="4351" width="10.7109375" style="1" customWidth="1"/>
    <col min="4352" max="4352" width="11.140625" style="1" customWidth="1"/>
    <col min="4353" max="4597" width="9.140625" style="1"/>
    <col min="4598" max="4598" width="7" style="1" customWidth="1"/>
    <col min="4599" max="4599" width="62" style="1" customWidth="1"/>
    <col min="4600" max="4600" width="11.42578125" style="1" customWidth="1"/>
    <col min="4601" max="4601" width="12.28515625" style="1" customWidth="1"/>
    <col min="4602" max="4602" width="11" style="1" customWidth="1"/>
    <col min="4603" max="4603" width="10.7109375" style="1" customWidth="1"/>
    <col min="4604" max="4604" width="11.7109375" style="1" customWidth="1"/>
    <col min="4605" max="4605" width="10.85546875" style="1" customWidth="1"/>
    <col min="4606" max="4606" width="9.140625" style="1"/>
    <col min="4607" max="4607" width="10.7109375" style="1" customWidth="1"/>
    <col min="4608" max="4608" width="11.140625" style="1" customWidth="1"/>
    <col min="4609" max="4853" width="9.140625" style="1"/>
    <col min="4854" max="4854" width="7" style="1" customWidth="1"/>
    <col min="4855" max="4855" width="62" style="1" customWidth="1"/>
    <col min="4856" max="4856" width="11.42578125" style="1" customWidth="1"/>
    <col min="4857" max="4857" width="12.28515625" style="1" customWidth="1"/>
    <col min="4858" max="4858" width="11" style="1" customWidth="1"/>
    <col min="4859" max="4859" width="10.7109375" style="1" customWidth="1"/>
    <col min="4860" max="4860" width="11.7109375" style="1" customWidth="1"/>
    <col min="4861" max="4861" width="10.85546875" style="1" customWidth="1"/>
    <col min="4862" max="4862" width="9.140625" style="1"/>
    <col min="4863" max="4863" width="10.7109375" style="1" customWidth="1"/>
    <col min="4864" max="4864" width="11.140625" style="1" customWidth="1"/>
    <col min="4865" max="5109" width="9.140625" style="1"/>
    <col min="5110" max="5110" width="7" style="1" customWidth="1"/>
    <col min="5111" max="5111" width="62" style="1" customWidth="1"/>
    <col min="5112" max="5112" width="11.42578125" style="1" customWidth="1"/>
    <col min="5113" max="5113" width="12.28515625" style="1" customWidth="1"/>
    <col min="5114" max="5114" width="11" style="1" customWidth="1"/>
    <col min="5115" max="5115" width="10.7109375" style="1" customWidth="1"/>
    <col min="5116" max="5116" width="11.7109375" style="1" customWidth="1"/>
    <col min="5117" max="5117" width="10.85546875" style="1" customWidth="1"/>
    <col min="5118" max="5118" width="9.140625" style="1"/>
    <col min="5119" max="5119" width="10.7109375" style="1" customWidth="1"/>
    <col min="5120" max="5120" width="11.140625" style="1" customWidth="1"/>
    <col min="5121" max="5365" width="9.140625" style="1"/>
    <col min="5366" max="5366" width="7" style="1" customWidth="1"/>
    <col min="5367" max="5367" width="62" style="1" customWidth="1"/>
    <col min="5368" max="5368" width="11.42578125" style="1" customWidth="1"/>
    <col min="5369" max="5369" width="12.28515625" style="1" customWidth="1"/>
    <col min="5370" max="5370" width="11" style="1" customWidth="1"/>
    <col min="5371" max="5371" width="10.7109375" style="1" customWidth="1"/>
    <col min="5372" max="5372" width="11.7109375" style="1" customWidth="1"/>
    <col min="5373" max="5373" width="10.85546875" style="1" customWidth="1"/>
    <col min="5374" max="5374" width="9.140625" style="1"/>
    <col min="5375" max="5375" width="10.7109375" style="1" customWidth="1"/>
    <col min="5376" max="5376" width="11.140625" style="1" customWidth="1"/>
    <col min="5377" max="5621" width="9.140625" style="1"/>
    <col min="5622" max="5622" width="7" style="1" customWidth="1"/>
    <col min="5623" max="5623" width="62" style="1" customWidth="1"/>
    <col min="5624" max="5624" width="11.42578125" style="1" customWidth="1"/>
    <col min="5625" max="5625" width="12.28515625" style="1" customWidth="1"/>
    <col min="5626" max="5626" width="11" style="1" customWidth="1"/>
    <col min="5627" max="5627" width="10.7109375" style="1" customWidth="1"/>
    <col min="5628" max="5628" width="11.7109375" style="1" customWidth="1"/>
    <col min="5629" max="5629" width="10.85546875" style="1" customWidth="1"/>
    <col min="5630" max="5630" width="9.140625" style="1"/>
    <col min="5631" max="5631" width="10.7109375" style="1" customWidth="1"/>
    <col min="5632" max="5632" width="11.140625" style="1" customWidth="1"/>
    <col min="5633" max="5877" width="9.140625" style="1"/>
    <col min="5878" max="5878" width="7" style="1" customWidth="1"/>
    <col min="5879" max="5879" width="62" style="1" customWidth="1"/>
    <col min="5880" max="5880" width="11.42578125" style="1" customWidth="1"/>
    <col min="5881" max="5881" width="12.28515625" style="1" customWidth="1"/>
    <col min="5882" max="5882" width="11" style="1" customWidth="1"/>
    <col min="5883" max="5883" width="10.7109375" style="1" customWidth="1"/>
    <col min="5884" max="5884" width="11.7109375" style="1" customWidth="1"/>
    <col min="5885" max="5885" width="10.85546875" style="1" customWidth="1"/>
    <col min="5886" max="5886" width="9.140625" style="1"/>
    <col min="5887" max="5887" width="10.7109375" style="1" customWidth="1"/>
    <col min="5888" max="5888" width="11.140625" style="1" customWidth="1"/>
    <col min="5889" max="6133" width="9.140625" style="1"/>
    <col min="6134" max="6134" width="7" style="1" customWidth="1"/>
    <col min="6135" max="6135" width="62" style="1" customWidth="1"/>
    <col min="6136" max="6136" width="11.42578125" style="1" customWidth="1"/>
    <col min="6137" max="6137" width="12.28515625" style="1" customWidth="1"/>
    <col min="6138" max="6138" width="11" style="1" customWidth="1"/>
    <col min="6139" max="6139" width="10.7109375" style="1" customWidth="1"/>
    <col min="6140" max="6140" width="11.7109375" style="1" customWidth="1"/>
    <col min="6141" max="6141" width="10.85546875" style="1" customWidth="1"/>
    <col min="6142" max="6142" width="9.140625" style="1"/>
    <col min="6143" max="6143" width="10.7109375" style="1" customWidth="1"/>
    <col min="6144" max="6144" width="11.140625" style="1" customWidth="1"/>
    <col min="6145" max="6389" width="9.140625" style="1"/>
    <col min="6390" max="6390" width="7" style="1" customWidth="1"/>
    <col min="6391" max="6391" width="62" style="1" customWidth="1"/>
    <col min="6392" max="6392" width="11.42578125" style="1" customWidth="1"/>
    <col min="6393" max="6393" width="12.28515625" style="1" customWidth="1"/>
    <col min="6394" max="6394" width="11" style="1" customWidth="1"/>
    <col min="6395" max="6395" width="10.7109375" style="1" customWidth="1"/>
    <col min="6396" max="6396" width="11.7109375" style="1" customWidth="1"/>
    <col min="6397" max="6397" width="10.85546875" style="1" customWidth="1"/>
    <col min="6398" max="6398" width="9.140625" style="1"/>
    <col min="6399" max="6399" width="10.7109375" style="1" customWidth="1"/>
    <col min="6400" max="6400" width="11.140625" style="1" customWidth="1"/>
    <col min="6401" max="6645" width="9.140625" style="1"/>
    <col min="6646" max="6646" width="7" style="1" customWidth="1"/>
    <col min="6647" max="6647" width="62" style="1" customWidth="1"/>
    <col min="6648" max="6648" width="11.42578125" style="1" customWidth="1"/>
    <col min="6649" max="6649" width="12.28515625" style="1" customWidth="1"/>
    <col min="6650" max="6650" width="11" style="1" customWidth="1"/>
    <col min="6651" max="6651" width="10.7109375" style="1" customWidth="1"/>
    <col min="6652" max="6652" width="11.7109375" style="1" customWidth="1"/>
    <col min="6653" max="6653" width="10.85546875" style="1" customWidth="1"/>
    <col min="6654" max="6654" width="9.140625" style="1"/>
    <col min="6655" max="6655" width="10.7109375" style="1" customWidth="1"/>
    <col min="6656" max="6656" width="11.140625" style="1" customWidth="1"/>
    <col min="6657" max="6901" width="9.140625" style="1"/>
    <col min="6902" max="6902" width="7" style="1" customWidth="1"/>
    <col min="6903" max="6903" width="62" style="1" customWidth="1"/>
    <col min="6904" max="6904" width="11.42578125" style="1" customWidth="1"/>
    <col min="6905" max="6905" width="12.28515625" style="1" customWidth="1"/>
    <col min="6906" max="6906" width="11" style="1" customWidth="1"/>
    <col min="6907" max="6907" width="10.7109375" style="1" customWidth="1"/>
    <col min="6908" max="6908" width="11.7109375" style="1" customWidth="1"/>
    <col min="6909" max="6909" width="10.85546875" style="1" customWidth="1"/>
    <col min="6910" max="6910" width="9.140625" style="1"/>
    <col min="6911" max="6911" width="10.7109375" style="1" customWidth="1"/>
    <col min="6912" max="6912" width="11.140625" style="1" customWidth="1"/>
    <col min="6913" max="7157" width="9.140625" style="1"/>
    <col min="7158" max="7158" width="7" style="1" customWidth="1"/>
    <col min="7159" max="7159" width="62" style="1" customWidth="1"/>
    <col min="7160" max="7160" width="11.42578125" style="1" customWidth="1"/>
    <col min="7161" max="7161" width="12.28515625" style="1" customWidth="1"/>
    <col min="7162" max="7162" width="11" style="1" customWidth="1"/>
    <col min="7163" max="7163" width="10.7109375" style="1" customWidth="1"/>
    <col min="7164" max="7164" width="11.7109375" style="1" customWidth="1"/>
    <col min="7165" max="7165" width="10.85546875" style="1" customWidth="1"/>
    <col min="7166" max="7166" width="9.140625" style="1"/>
    <col min="7167" max="7167" width="10.7109375" style="1" customWidth="1"/>
    <col min="7168" max="7168" width="11.140625" style="1" customWidth="1"/>
    <col min="7169" max="7413" width="9.140625" style="1"/>
    <col min="7414" max="7414" width="7" style="1" customWidth="1"/>
    <col min="7415" max="7415" width="62" style="1" customWidth="1"/>
    <col min="7416" max="7416" width="11.42578125" style="1" customWidth="1"/>
    <col min="7417" max="7417" width="12.28515625" style="1" customWidth="1"/>
    <col min="7418" max="7418" width="11" style="1" customWidth="1"/>
    <col min="7419" max="7419" width="10.7109375" style="1" customWidth="1"/>
    <col min="7420" max="7420" width="11.7109375" style="1" customWidth="1"/>
    <col min="7421" max="7421" width="10.85546875" style="1" customWidth="1"/>
    <col min="7422" max="7422" width="9.140625" style="1"/>
    <col min="7423" max="7423" width="10.7109375" style="1" customWidth="1"/>
    <col min="7424" max="7424" width="11.140625" style="1" customWidth="1"/>
    <col min="7425" max="7669" width="9.140625" style="1"/>
    <col min="7670" max="7670" width="7" style="1" customWidth="1"/>
    <col min="7671" max="7671" width="62" style="1" customWidth="1"/>
    <col min="7672" max="7672" width="11.42578125" style="1" customWidth="1"/>
    <col min="7673" max="7673" width="12.28515625" style="1" customWidth="1"/>
    <col min="7674" max="7674" width="11" style="1" customWidth="1"/>
    <col min="7675" max="7675" width="10.7109375" style="1" customWidth="1"/>
    <col min="7676" max="7676" width="11.7109375" style="1" customWidth="1"/>
    <col min="7677" max="7677" width="10.85546875" style="1" customWidth="1"/>
    <col min="7678" max="7678" width="9.140625" style="1"/>
    <col min="7679" max="7679" width="10.7109375" style="1" customWidth="1"/>
    <col min="7680" max="7680" width="11.140625" style="1" customWidth="1"/>
    <col min="7681" max="7925" width="9.140625" style="1"/>
    <col min="7926" max="7926" width="7" style="1" customWidth="1"/>
    <col min="7927" max="7927" width="62" style="1" customWidth="1"/>
    <col min="7928" max="7928" width="11.42578125" style="1" customWidth="1"/>
    <col min="7929" max="7929" width="12.28515625" style="1" customWidth="1"/>
    <col min="7930" max="7930" width="11" style="1" customWidth="1"/>
    <col min="7931" max="7931" width="10.7109375" style="1" customWidth="1"/>
    <col min="7932" max="7932" width="11.7109375" style="1" customWidth="1"/>
    <col min="7933" max="7933" width="10.85546875" style="1" customWidth="1"/>
    <col min="7934" max="7934" width="9.140625" style="1"/>
    <col min="7935" max="7935" width="10.7109375" style="1" customWidth="1"/>
    <col min="7936" max="7936" width="11.140625" style="1" customWidth="1"/>
    <col min="7937" max="8181" width="9.140625" style="1"/>
    <col min="8182" max="8182" width="7" style="1" customWidth="1"/>
    <col min="8183" max="8183" width="62" style="1" customWidth="1"/>
    <col min="8184" max="8184" width="11.42578125" style="1" customWidth="1"/>
    <col min="8185" max="8185" width="12.28515625" style="1" customWidth="1"/>
    <col min="8186" max="8186" width="11" style="1" customWidth="1"/>
    <col min="8187" max="8187" width="10.7109375" style="1" customWidth="1"/>
    <col min="8188" max="8188" width="11.7109375" style="1" customWidth="1"/>
    <col min="8189" max="8189" width="10.85546875" style="1" customWidth="1"/>
    <col min="8190" max="8190" width="9.140625" style="1"/>
    <col min="8191" max="8191" width="10.7109375" style="1" customWidth="1"/>
    <col min="8192" max="8192" width="11.140625" style="1" customWidth="1"/>
    <col min="8193" max="8437" width="9.140625" style="1"/>
    <col min="8438" max="8438" width="7" style="1" customWidth="1"/>
    <col min="8439" max="8439" width="62" style="1" customWidth="1"/>
    <col min="8440" max="8440" width="11.42578125" style="1" customWidth="1"/>
    <col min="8441" max="8441" width="12.28515625" style="1" customWidth="1"/>
    <col min="8442" max="8442" width="11" style="1" customWidth="1"/>
    <col min="8443" max="8443" width="10.7109375" style="1" customWidth="1"/>
    <col min="8444" max="8444" width="11.7109375" style="1" customWidth="1"/>
    <col min="8445" max="8445" width="10.85546875" style="1" customWidth="1"/>
    <col min="8446" max="8446" width="9.140625" style="1"/>
    <col min="8447" max="8447" width="10.7109375" style="1" customWidth="1"/>
    <col min="8448" max="8448" width="11.140625" style="1" customWidth="1"/>
    <col min="8449" max="8693" width="9.140625" style="1"/>
    <col min="8694" max="8694" width="7" style="1" customWidth="1"/>
    <col min="8695" max="8695" width="62" style="1" customWidth="1"/>
    <col min="8696" max="8696" width="11.42578125" style="1" customWidth="1"/>
    <col min="8697" max="8697" width="12.28515625" style="1" customWidth="1"/>
    <col min="8698" max="8698" width="11" style="1" customWidth="1"/>
    <col min="8699" max="8699" width="10.7109375" style="1" customWidth="1"/>
    <col min="8700" max="8700" width="11.7109375" style="1" customWidth="1"/>
    <col min="8701" max="8701" width="10.85546875" style="1" customWidth="1"/>
    <col min="8702" max="8702" width="9.140625" style="1"/>
    <col min="8703" max="8703" width="10.7109375" style="1" customWidth="1"/>
    <col min="8704" max="8704" width="11.140625" style="1" customWidth="1"/>
    <col min="8705" max="8949" width="9.140625" style="1"/>
    <col min="8950" max="8950" width="7" style="1" customWidth="1"/>
    <col min="8951" max="8951" width="62" style="1" customWidth="1"/>
    <col min="8952" max="8952" width="11.42578125" style="1" customWidth="1"/>
    <col min="8953" max="8953" width="12.28515625" style="1" customWidth="1"/>
    <col min="8954" max="8954" width="11" style="1" customWidth="1"/>
    <col min="8955" max="8955" width="10.7109375" style="1" customWidth="1"/>
    <col min="8956" max="8956" width="11.7109375" style="1" customWidth="1"/>
    <col min="8957" max="8957" width="10.85546875" style="1" customWidth="1"/>
    <col min="8958" max="8958" width="9.140625" style="1"/>
    <col min="8959" max="8959" width="10.7109375" style="1" customWidth="1"/>
    <col min="8960" max="8960" width="11.140625" style="1" customWidth="1"/>
    <col min="8961" max="9205" width="9.140625" style="1"/>
    <col min="9206" max="9206" width="7" style="1" customWidth="1"/>
    <col min="9207" max="9207" width="62" style="1" customWidth="1"/>
    <col min="9208" max="9208" width="11.42578125" style="1" customWidth="1"/>
    <col min="9209" max="9209" width="12.28515625" style="1" customWidth="1"/>
    <col min="9210" max="9210" width="11" style="1" customWidth="1"/>
    <col min="9211" max="9211" width="10.7109375" style="1" customWidth="1"/>
    <col min="9212" max="9212" width="11.7109375" style="1" customWidth="1"/>
    <col min="9213" max="9213" width="10.85546875" style="1" customWidth="1"/>
    <col min="9214" max="9214" width="9.140625" style="1"/>
    <col min="9215" max="9215" width="10.7109375" style="1" customWidth="1"/>
    <col min="9216" max="9216" width="11.140625" style="1" customWidth="1"/>
    <col min="9217" max="9461" width="9.140625" style="1"/>
    <col min="9462" max="9462" width="7" style="1" customWidth="1"/>
    <col min="9463" max="9463" width="62" style="1" customWidth="1"/>
    <col min="9464" max="9464" width="11.42578125" style="1" customWidth="1"/>
    <col min="9465" max="9465" width="12.28515625" style="1" customWidth="1"/>
    <col min="9466" max="9466" width="11" style="1" customWidth="1"/>
    <col min="9467" max="9467" width="10.7109375" style="1" customWidth="1"/>
    <col min="9468" max="9468" width="11.7109375" style="1" customWidth="1"/>
    <col min="9469" max="9469" width="10.85546875" style="1" customWidth="1"/>
    <col min="9470" max="9470" width="9.140625" style="1"/>
    <col min="9471" max="9471" width="10.7109375" style="1" customWidth="1"/>
    <col min="9472" max="9472" width="11.140625" style="1" customWidth="1"/>
    <col min="9473" max="9717" width="9.140625" style="1"/>
    <col min="9718" max="9718" width="7" style="1" customWidth="1"/>
    <col min="9719" max="9719" width="62" style="1" customWidth="1"/>
    <col min="9720" max="9720" width="11.42578125" style="1" customWidth="1"/>
    <col min="9721" max="9721" width="12.28515625" style="1" customWidth="1"/>
    <col min="9722" max="9722" width="11" style="1" customWidth="1"/>
    <col min="9723" max="9723" width="10.7109375" style="1" customWidth="1"/>
    <col min="9724" max="9724" width="11.7109375" style="1" customWidth="1"/>
    <col min="9725" max="9725" width="10.85546875" style="1" customWidth="1"/>
    <col min="9726" max="9726" width="9.140625" style="1"/>
    <col min="9727" max="9727" width="10.7109375" style="1" customWidth="1"/>
    <col min="9728" max="9728" width="11.140625" style="1" customWidth="1"/>
    <col min="9729" max="9973" width="9.140625" style="1"/>
    <col min="9974" max="9974" width="7" style="1" customWidth="1"/>
    <col min="9975" max="9975" width="62" style="1" customWidth="1"/>
    <col min="9976" max="9976" width="11.42578125" style="1" customWidth="1"/>
    <col min="9977" max="9977" width="12.28515625" style="1" customWidth="1"/>
    <col min="9978" max="9978" width="11" style="1" customWidth="1"/>
    <col min="9979" max="9979" width="10.7109375" style="1" customWidth="1"/>
    <col min="9980" max="9980" width="11.7109375" style="1" customWidth="1"/>
    <col min="9981" max="9981" width="10.85546875" style="1" customWidth="1"/>
    <col min="9982" max="9982" width="9.140625" style="1"/>
    <col min="9983" max="9983" width="10.7109375" style="1" customWidth="1"/>
    <col min="9984" max="9984" width="11.140625" style="1" customWidth="1"/>
    <col min="9985" max="10229" width="9.140625" style="1"/>
    <col min="10230" max="10230" width="7" style="1" customWidth="1"/>
    <col min="10231" max="10231" width="62" style="1" customWidth="1"/>
    <col min="10232" max="10232" width="11.42578125" style="1" customWidth="1"/>
    <col min="10233" max="10233" width="12.28515625" style="1" customWidth="1"/>
    <col min="10234" max="10234" width="11" style="1" customWidth="1"/>
    <col min="10235" max="10235" width="10.7109375" style="1" customWidth="1"/>
    <col min="10236" max="10236" width="11.7109375" style="1" customWidth="1"/>
    <col min="10237" max="10237" width="10.85546875" style="1" customWidth="1"/>
    <col min="10238" max="10238" width="9.140625" style="1"/>
    <col min="10239" max="10239" width="10.7109375" style="1" customWidth="1"/>
    <col min="10240" max="10240" width="11.140625" style="1" customWidth="1"/>
    <col min="10241" max="10485" width="9.140625" style="1"/>
    <col min="10486" max="10486" width="7" style="1" customWidth="1"/>
    <col min="10487" max="10487" width="62" style="1" customWidth="1"/>
    <col min="10488" max="10488" width="11.42578125" style="1" customWidth="1"/>
    <col min="10489" max="10489" width="12.28515625" style="1" customWidth="1"/>
    <col min="10490" max="10490" width="11" style="1" customWidth="1"/>
    <col min="10491" max="10491" width="10.7109375" style="1" customWidth="1"/>
    <col min="10492" max="10492" width="11.7109375" style="1" customWidth="1"/>
    <col min="10493" max="10493" width="10.85546875" style="1" customWidth="1"/>
    <col min="10494" max="10494" width="9.140625" style="1"/>
    <col min="10495" max="10495" width="10.7109375" style="1" customWidth="1"/>
    <col min="10496" max="10496" width="11.140625" style="1" customWidth="1"/>
    <col min="10497" max="10741" width="9.140625" style="1"/>
    <col min="10742" max="10742" width="7" style="1" customWidth="1"/>
    <col min="10743" max="10743" width="62" style="1" customWidth="1"/>
    <col min="10744" max="10744" width="11.42578125" style="1" customWidth="1"/>
    <col min="10745" max="10745" width="12.28515625" style="1" customWidth="1"/>
    <col min="10746" max="10746" width="11" style="1" customWidth="1"/>
    <col min="10747" max="10747" width="10.7109375" style="1" customWidth="1"/>
    <col min="10748" max="10748" width="11.7109375" style="1" customWidth="1"/>
    <col min="10749" max="10749" width="10.85546875" style="1" customWidth="1"/>
    <col min="10750" max="10750" width="9.140625" style="1"/>
    <col min="10751" max="10751" width="10.7109375" style="1" customWidth="1"/>
    <col min="10752" max="10752" width="11.140625" style="1" customWidth="1"/>
    <col min="10753" max="10997" width="9.140625" style="1"/>
    <col min="10998" max="10998" width="7" style="1" customWidth="1"/>
    <col min="10999" max="10999" width="62" style="1" customWidth="1"/>
    <col min="11000" max="11000" width="11.42578125" style="1" customWidth="1"/>
    <col min="11001" max="11001" width="12.28515625" style="1" customWidth="1"/>
    <col min="11002" max="11002" width="11" style="1" customWidth="1"/>
    <col min="11003" max="11003" width="10.7109375" style="1" customWidth="1"/>
    <col min="11004" max="11004" width="11.7109375" style="1" customWidth="1"/>
    <col min="11005" max="11005" width="10.85546875" style="1" customWidth="1"/>
    <col min="11006" max="11006" width="9.140625" style="1"/>
    <col min="11007" max="11007" width="10.7109375" style="1" customWidth="1"/>
    <col min="11008" max="11008" width="11.140625" style="1" customWidth="1"/>
    <col min="11009" max="11253" width="9.140625" style="1"/>
    <col min="11254" max="11254" width="7" style="1" customWidth="1"/>
    <col min="11255" max="11255" width="62" style="1" customWidth="1"/>
    <col min="11256" max="11256" width="11.42578125" style="1" customWidth="1"/>
    <col min="11257" max="11257" width="12.28515625" style="1" customWidth="1"/>
    <col min="11258" max="11258" width="11" style="1" customWidth="1"/>
    <col min="11259" max="11259" width="10.7109375" style="1" customWidth="1"/>
    <col min="11260" max="11260" width="11.7109375" style="1" customWidth="1"/>
    <col min="11261" max="11261" width="10.85546875" style="1" customWidth="1"/>
    <col min="11262" max="11262" width="9.140625" style="1"/>
    <col min="11263" max="11263" width="10.7109375" style="1" customWidth="1"/>
    <col min="11264" max="11264" width="11.140625" style="1" customWidth="1"/>
    <col min="11265" max="11509" width="9.140625" style="1"/>
    <col min="11510" max="11510" width="7" style="1" customWidth="1"/>
    <col min="11511" max="11511" width="62" style="1" customWidth="1"/>
    <col min="11512" max="11512" width="11.42578125" style="1" customWidth="1"/>
    <col min="11513" max="11513" width="12.28515625" style="1" customWidth="1"/>
    <col min="11514" max="11514" width="11" style="1" customWidth="1"/>
    <col min="11515" max="11515" width="10.7109375" style="1" customWidth="1"/>
    <col min="11516" max="11516" width="11.7109375" style="1" customWidth="1"/>
    <col min="11517" max="11517" width="10.85546875" style="1" customWidth="1"/>
    <col min="11518" max="11518" width="9.140625" style="1"/>
    <col min="11519" max="11519" width="10.7109375" style="1" customWidth="1"/>
    <col min="11520" max="11520" width="11.140625" style="1" customWidth="1"/>
    <col min="11521" max="11765" width="9.140625" style="1"/>
    <col min="11766" max="11766" width="7" style="1" customWidth="1"/>
    <col min="11767" max="11767" width="62" style="1" customWidth="1"/>
    <col min="11768" max="11768" width="11.42578125" style="1" customWidth="1"/>
    <col min="11769" max="11769" width="12.28515625" style="1" customWidth="1"/>
    <col min="11770" max="11770" width="11" style="1" customWidth="1"/>
    <col min="11771" max="11771" width="10.7109375" style="1" customWidth="1"/>
    <col min="11772" max="11772" width="11.7109375" style="1" customWidth="1"/>
    <col min="11773" max="11773" width="10.85546875" style="1" customWidth="1"/>
    <col min="11774" max="11774" width="9.140625" style="1"/>
    <col min="11775" max="11775" width="10.7109375" style="1" customWidth="1"/>
    <col min="11776" max="11776" width="11.140625" style="1" customWidth="1"/>
    <col min="11777" max="12021" width="9.140625" style="1"/>
    <col min="12022" max="12022" width="7" style="1" customWidth="1"/>
    <col min="12023" max="12023" width="62" style="1" customWidth="1"/>
    <col min="12024" max="12024" width="11.42578125" style="1" customWidth="1"/>
    <col min="12025" max="12025" width="12.28515625" style="1" customWidth="1"/>
    <col min="12026" max="12026" width="11" style="1" customWidth="1"/>
    <col min="12027" max="12027" width="10.7109375" style="1" customWidth="1"/>
    <col min="12028" max="12028" width="11.7109375" style="1" customWidth="1"/>
    <col min="12029" max="12029" width="10.85546875" style="1" customWidth="1"/>
    <col min="12030" max="12030" width="9.140625" style="1"/>
    <col min="12031" max="12031" width="10.7109375" style="1" customWidth="1"/>
    <col min="12032" max="12032" width="11.140625" style="1" customWidth="1"/>
    <col min="12033" max="12277" width="9.140625" style="1"/>
    <col min="12278" max="12278" width="7" style="1" customWidth="1"/>
    <col min="12279" max="12279" width="62" style="1" customWidth="1"/>
    <col min="12280" max="12280" width="11.42578125" style="1" customWidth="1"/>
    <col min="12281" max="12281" width="12.28515625" style="1" customWidth="1"/>
    <col min="12282" max="12282" width="11" style="1" customWidth="1"/>
    <col min="12283" max="12283" width="10.7109375" style="1" customWidth="1"/>
    <col min="12284" max="12284" width="11.7109375" style="1" customWidth="1"/>
    <col min="12285" max="12285" width="10.85546875" style="1" customWidth="1"/>
    <col min="12286" max="12286" width="9.140625" style="1"/>
    <col min="12287" max="12287" width="10.7109375" style="1" customWidth="1"/>
    <col min="12288" max="12288" width="11.140625" style="1" customWidth="1"/>
    <col min="12289" max="12533" width="9.140625" style="1"/>
    <col min="12534" max="12534" width="7" style="1" customWidth="1"/>
    <col min="12535" max="12535" width="62" style="1" customWidth="1"/>
    <col min="12536" max="12536" width="11.42578125" style="1" customWidth="1"/>
    <col min="12537" max="12537" width="12.28515625" style="1" customWidth="1"/>
    <col min="12538" max="12538" width="11" style="1" customWidth="1"/>
    <col min="12539" max="12539" width="10.7109375" style="1" customWidth="1"/>
    <col min="12540" max="12540" width="11.7109375" style="1" customWidth="1"/>
    <col min="12541" max="12541" width="10.85546875" style="1" customWidth="1"/>
    <col min="12542" max="12542" width="9.140625" style="1"/>
    <col min="12543" max="12543" width="10.7109375" style="1" customWidth="1"/>
    <col min="12544" max="12544" width="11.140625" style="1" customWidth="1"/>
    <col min="12545" max="12789" width="9.140625" style="1"/>
    <col min="12790" max="12790" width="7" style="1" customWidth="1"/>
    <col min="12791" max="12791" width="62" style="1" customWidth="1"/>
    <col min="12792" max="12792" width="11.42578125" style="1" customWidth="1"/>
    <col min="12793" max="12793" width="12.28515625" style="1" customWidth="1"/>
    <col min="12794" max="12794" width="11" style="1" customWidth="1"/>
    <col min="12795" max="12795" width="10.7109375" style="1" customWidth="1"/>
    <col min="12796" max="12796" width="11.7109375" style="1" customWidth="1"/>
    <col min="12797" max="12797" width="10.85546875" style="1" customWidth="1"/>
    <col min="12798" max="12798" width="9.140625" style="1"/>
    <col min="12799" max="12799" width="10.7109375" style="1" customWidth="1"/>
    <col min="12800" max="12800" width="11.140625" style="1" customWidth="1"/>
    <col min="12801" max="13045" width="9.140625" style="1"/>
    <col min="13046" max="13046" width="7" style="1" customWidth="1"/>
    <col min="13047" max="13047" width="62" style="1" customWidth="1"/>
    <col min="13048" max="13048" width="11.42578125" style="1" customWidth="1"/>
    <col min="13049" max="13049" width="12.28515625" style="1" customWidth="1"/>
    <col min="13050" max="13050" width="11" style="1" customWidth="1"/>
    <col min="13051" max="13051" width="10.7109375" style="1" customWidth="1"/>
    <col min="13052" max="13052" width="11.7109375" style="1" customWidth="1"/>
    <col min="13053" max="13053" width="10.85546875" style="1" customWidth="1"/>
    <col min="13054" max="13054" width="9.140625" style="1"/>
    <col min="13055" max="13055" width="10.7109375" style="1" customWidth="1"/>
    <col min="13056" max="13056" width="11.140625" style="1" customWidth="1"/>
    <col min="13057" max="13301" width="9.140625" style="1"/>
    <col min="13302" max="13302" width="7" style="1" customWidth="1"/>
    <col min="13303" max="13303" width="62" style="1" customWidth="1"/>
    <col min="13304" max="13304" width="11.42578125" style="1" customWidth="1"/>
    <col min="13305" max="13305" width="12.28515625" style="1" customWidth="1"/>
    <col min="13306" max="13306" width="11" style="1" customWidth="1"/>
    <col min="13307" max="13307" width="10.7109375" style="1" customWidth="1"/>
    <col min="13308" max="13308" width="11.7109375" style="1" customWidth="1"/>
    <col min="13309" max="13309" width="10.85546875" style="1" customWidth="1"/>
    <col min="13310" max="13310" width="9.140625" style="1"/>
    <col min="13311" max="13311" width="10.7109375" style="1" customWidth="1"/>
    <col min="13312" max="13312" width="11.140625" style="1" customWidth="1"/>
    <col min="13313" max="13557" width="9.140625" style="1"/>
    <col min="13558" max="13558" width="7" style="1" customWidth="1"/>
    <col min="13559" max="13559" width="62" style="1" customWidth="1"/>
    <col min="13560" max="13560" width="11.42578125" style="1" customWidth="1"/>
    <col min="13561" max="13561" width="12.28515625" style="1" customWidth="1"/>
    <col min="13562" max="13562" width="11" style="1" customWidth="1"/>
    <col min="13563" max="13563" width="10.7109375" style="1" customWidth="1"/>
    <col min="13564" max="13564" width="11.7109375" style="1" customWidth="1"/>
    <col min="13565" max="13565" width="10.85546875" style="1" customWidth="1"/>
    <col min="13566" max="13566" width="9.140625" style="1"/>
    <col min="13567" max="13567" width="10.7109375" style="1" customWidth="1"/>
    <col min="13568" max="13568" width="11.140625" style="1" customWidth="1"/>
    <col min="13569" max="13813" width="9.140625" style="1"/>
    <col min="13814" max="13814" width="7" style="1" customWidth="1"/>
    <col min="13815" max="13815" width="62" style="1" customWidth="1"/>
    <col min="13816" max="13816" width="11.42578125" style="1" customWidth="1"/>
    <col min="13817" max="13817" width="12.28515625" style="1" customWidth="1"/>
    <col min="13818" max="13818" width="11" style="1" customWidth="1"/>
    <col min="13819" max="13819" width="10.7109375" style="1" customWidth="1"/>
    <col min="13820" max="13820" width="11.7109375" style="1" customWidth="1"/>
    <col min="13821" max="13821" width="10.85546875" style="1" customWidth="1"/>
    <col min="13822" max="13822" width="9.140625" style="1"/>
    <col min="13823" max="13823" width="10.7109375" style="1" customWidth="1"/>
    <col min="13824" max="13824" width="11.140625" style="1" customWidth="1"/>
    <col min="13825" max="14069" width="9.140625" style="1"/>
    <col min="14070" max="14070" width="7" style="1" customWidth="1"/>
    <col min="14071" max="14071" width="62" style="1" customWidth="1"/>
    <col min="14072" max="14072" width="11.42578125" style="1" customWidth="1"/>
    <col min="14073" max="14073" width="12.28515625" style="1" customWidth="1"/>
    <col min="14074" max="14074" width="11" style="1" customWidth="1"/>
    <col min="14075" max="14075" width="10.7109375" style="1" customWidth="1"/>
    <col min="14076" max="14076" width="11.7109375" style="1" customWidth="1"/>
    <col min="14077" max="14077" width="10.85546875" style="1" customWidth="1"/>
    <col min="14078" max="14078" width="9.140625" style="1"/>
    <col min="14079" max="14079" width="10.7109375" style="1" customWidth="1"/>
    <col min="14080" max="14080" width="11.140625" style="1" customWidth="1"/>
    <col min="14081" max="14325" width="9.140625" style="1"/>
    <col min="14326" max="14326" width="7" style="1" customWidth="1"/>
    <col min="14327" max="14327" width="62" style="1" customWidth="1"/>
    <col min="14328" max="14328" width="11.42578125" style="1" customWidth="1"/>
    <col min="14329" max="14329" width="12.28515625" style="1" customWidth="1"/>
    <col min="14330" max="14330" width="11" style="1" customWidth="1"/>
    <col min="14331" max="14331" width="10.7109375" style="1" customWidth="1"/>
    <col min="14332" max="14332" width="11.7109375" style="1" customWidth="1"/>
    <col min="14333" max="14333" width="10.85546875" style="1" customWidth="1"/>
    <col min="14334" max="14334" width="9.140625" style="1"/>
    <col min="14335" max="14335" width="10.7109375" style="1" customWidth="1"/>
    <col min="14336" max="14336" width="11.140625" style="1" customWidth="1"/>
    <col min="14337" max="14581" width="9.140625" style="1"/>
    <col min="14582" max="14582" width="7" style="1" customWidth="1"/>
    <col min="14583" max="14583" width="62" style="1" customWidth="1"/>
    <col min="14584" max="14584" width="11.42578125" style="1" customWidth="1"/>
    <col min="14585" max="14585" width="12.28515625" style="1" customWidth="1"/>
    <col min="14586" max="14586" width="11" style="1" customWidth="1"/>
    <col min="14587" max="14587" width="10.7109375" style="1" customWidth="1"/>
    <col min="14588" max="14588" width="11.7109375" style="1" customWidth="1"/>
    <col min="14589" max="14589" width="10.85546875" style="1" customWidth="1"/>
    <col min="14590" max="14590" width="9.140625" style="1"/>
    <col min="14591" max="14591" width="10.7109375" style="1" customWidth="1"/>
    <col min="14592" max="14592" width="11.140625" style="1" customWidth="1"/>
    <col min="14593" max="14837" width="9.140625" style="1"/>
    <col min="14838" max="14838" width="7" style="1" customWidth="1"/>
    <col min="14839" max="14839" width="62" style="1" customWidth="1"/>
    <col min="14840" max="14840" width="11.42578125" style="1" customWidth="1"/>
    <col min="14841" max="14841" width="12.28515625" style="1" customWidth="1"/>
    <col min="14842" max="14842" width="11" style="1" customWidth="1"/>
    <col min="14843" max="14843" width="10.7109375" style="1" customWidth="1"/>
    <col min="14844" max="14844" width="11.7109375" style="1" customWidth="1"/>
    <col min="14845" max="14845" width="10.85546875" style="1" customWidth="1"/>
    <col min="14846" max="14846" width="9.140625" style="1"/>
    <col min="14847" max="14847" width="10.7109375" style="1" customWidth="1"/>
    <col min="14848" max="14848" width="11.140625" style="1" customWidth="1"/>
    <col min="14849" max="15093" width="9.140625" style="1"/>
    <col min="15094" max="15094" width="7" style="1" customWidth="1"/>
    <col min="15095" max="15095" width="62" style="1" customWidth="1"/>
    <col min="15096" max="15096" width="11.42578125" style="1" customWidth="1"/>
    <col min="15097" max="15097" width="12.28515625" style="1" customWidth="1"/>
    <col min="15098" max="15098" width="11" style="1" customWidth="1"/>
    <col min="15099" max="15099" width="10.7109375" style="1" customWidth="1"/>
    <col min="15100" max="15100" width="11.7109375" style="1" customWidth="1"/>
    <col min="15101" max="15101" width="10.85546875" style="1" customWidth="1"/>
    <col min="15102" max="15102" width="9.140625" style="1"/>
    <col min="15103" max="15103" width="10.7109375" style="1" customWidth="1"/>
    <col min="15104" max="15104" width="11.140625" style="1" customWidth="1"/>
    <col min="15105" max="15349" width="9.140625" style="1"/>
    <col min="15350" max="15350" width="7" style="1" customWidth="1"/>
    <col min="15351" max="15351" width="62" style="1" customWidth="1"/>
    <col min="15352" max="15352" width="11.42578125" style="1" customWidth="1"/>
    <col min="15353" max="15353" width="12.28515625" style="1" customWidth="1"/>
    <col min="15354" max="15354" width="11" style="1" customWidth="1"/>
    <col min="15355" max="15355" width="10.7109375" style="1" customWidth="1"/>
    <col min="15356" max="15356" width="11.7109375" style="1" customWidth="1"/>
    <col min="15357" max="15357" width="10.85546875" style="1" customWidth="1"/>
    <col min="15358" max="15358" width="9.140625" style="1"/>
    <col min="15359" max="15359" width="10.7109375" style="1" customWidth="1"/>
    <col min="15360" max="15360" width="11.140625" style="1" customWidth="1"/>
    <col min="15361" max="15605" width="9.140625" style="1"/>
    <col min="15606" max="15606" width="7" style="1" customWidth="1"/>
    <col min="15607" max="15607" width="62" style="1" customWidth="1"/>
    <col min="15608" max="15608" width="11.42578125" style="1" customWidth="1"/>
    <col min="15609" max="15609" width="12.28515625" style="1" customWidth="1"/>
    <col min="15610" max="15610" width="11" style="1" customWidth="1"/>
    <col min="15611" max="15611" width="10.7109375" style="1" customWidth="1"/>
    <col min="15612" max="15612" width="11.7109375" style="1" customWidth="1"/>
    <col min="15613" max="15613" width="10.85546875" style="1" customWidth="1"/>
    <col min="15614" max="15614" width="9.140625" style="1"/>
    <col min="15615" max="15615" width="10.7109375" style="1" customWidth="1"/>
    <col min="15616" max="15616" width="11.140625" style="1" customWidth="1"/>
    <col min="15617" max="15861" width="9.140625" style="1"/>
    <col min="15862" max="15862" width="7" style="1" customWidth="1"/>
    <col min="15863" max="15863" width="62" style="1" customWidth="1"/>
    <col min="15864" max="15864" width="11.42578125" style="1" customWidth="1"/>
    <col min="15865" max="15865" width="12.28515625" style="1" customWidth="1"/>
    <col min="15866" max="15866" width="11" style="1" customWidth="1"/>
    <col min="15867" max="15867" width="10.7109375" style="1" customWidth="1"/>
    <col min="15868" max="15868" width="11.7109375" style="1" customWidth="1"/>
    <col min="15869" max="15869" width="10.85546875" style="1" customWidth="1"/>
    <col min="15870" max="15870" width="9.140625" style="1"/>
    <col min="15871" max="15871" width="10.7109375" style="1" customWidth="1"/>
    <col min="15872" max="15872" width="11.140625" style="1" customWidth="1"/>
    <col min="15873" max="16117" width="9.140625" style="1"/>
    <col min="16118" max="16118" width="7" style="1" customWidth="1"/>
    <col min="16119" max="16119" width="62" style="1" customWidth="1"/>
    <col min="16120" max="16120" width="11.42578125" style="1" customWidth="1"/>
    <col min="16121" max="16121" width="12.28515625" style="1" customWidth="1"/>
    <col min="16122" max="16122" width="11" style="1" customWidth="1"/>
    <col min="16123" max="16123" width="10.7109375" style="1" customWidth="1"/>
    <col min="16124" max="16124" width="11.7109375" style="1" customWidth="1"/>
    <col min="16125" max="16125" width="10.85546875" style="1" customWidth="1"/>
    <col min="16126" max="16126" width="9.140625" style="1"/>
    <col min="16127" max="16127" width="10.7109375" style="1" customWidth="1"/>
    <col min="16128" max="16128" width="11.140625" style="1" customWidth="1"/>
    <col min="16129" max="16384" width="9.140625" style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7" t="s">
        <v>1</v>
      </c>
      <c r="B2" s="27"/>
      <c r="C2" s="27"/>
      <c r="D2" s="27"/>
      <c r="E2" s="27"/>
      <c r="F2" s="27"/>
      <c r="G2" s="27"/>
      <c r="H2" s="27"/>
    </row>
    <row r="3" spans="1:8">
      <c r="A3" s="28" t="s">
        <v>2</v>
      </c>
      <c r="B3" s="28"/>
      <c r="C3" s="28"/>
      <c r="D3" s="28"/>
      <c r="E3" s="28"/>
      <c r="F3" s="28"/>
      <c r="G3" s="28"/>
      <c r="H3" s="28"/>
    </row>
    <row r="5" spans="1:8" s="3" customFormat="1" ht="38.25">
      <c r="A5" s="29" t="s">
        <v>3</v>
      </c>
      <c r="B5" s="29" t="s">
        <v>4</v>
      </c>
      <c r="C5" s="29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</row>
    <row r="6" spans="1:8" ht="25.5">
      <c r="A6" s="4">
        <v>1</v>
      </c>
      <c r="B6" s="5" t="s">
        <v>11</v>
      </c>
      <c r="C6" s="2" t="s">
        <v>12</v>
      </c>
      <c r="D6" s="6">
        <v>18</v>
      </c>
      <c r="E6" s="7">
        <f>'[3]ТЭП таб.1'!E9</f>
        <v>786056601</v>
      </c>
      <c r="F6" s="7">
        <f>'[3]ТЭП таб.1'!F9</f>
        <v>841227067.58743012</v>
      </c>
      <c r="G6" s="8">
        <f>IF(E6&gt;0,F6/E6*100,0)</f>
        <v>107.01863790943855</v>
      </c>
      <c r="H6" s="9">
        <f>ROUND(G6*D6/100,2)</f>
        <v>19.260000000000002</v>
      </c>
    </row>
    <row r="7" spans="1:8" ht="25.5">
      <c r="A7" s="4">
        <v>2</v>
      </c>
      <c r="B7" s="5" t="s">
        <v>13</v>
      </c>
      <c r="C7" s="2" t="s">
        <v>12</v>
      </c>
      <c r="D7" s="6">
        <v>10</v>
      </c>
      <c r="E7" s="7">
        <f>'[3]ТЭП таб.1'!E36</f>
        <v>34670163.18196331</v>
      </c>
      <c r="F7" s="7">
        <f>'[3]ТЭП таб.1'!F36</f>
        <v>104659926.2</v>
      </c>
      <c r="G7" s="8">
        <f t="shared" ref="G7:G13" si="0">IF(E7&gt;0,F7/E7*100,0)</f>
        <v>301.87318603232865</v>
      </c>
      <c r="H7" s="9">
        <f t="shared" ref="H7:H13" si="1">ROUND(G7*D7/100,2)</f>
        <v>30.19</v>
      </c>
    </row>
    <row r="8" spans="1:8">
      <c r="A8" s="4">
        <v>3</v>
      </c>
      <c r="B8" s="5" t="s">
        <v>14</v>
      </c>
      <c r="C8" s="2" t="s">
        <v>15</v>
      </c>
      <c r="D8" s="6">
        <v>1</v>
      </c>
      <c r="E8" s="10">
        <v>0.3</v>
      </c>
      <c r="F8" s="10">
        <f>ROUND((('[3]ф-2 9-мес'!F29/(('[3]Свод Ф-1, 9 мес'!D54+'[3]Свод Ф-1, 9 мес'!E54)/2))),2)</f>
        <v>0.12</v>
      </c>
      <c r="G8" s="8">
        <f t="shared" si="0"/>
        <v>40</v>
      </c>
      <c r="H8" s="9">
        <f t="shared" si="1"/>
        <v>0.4</v>
      </c>
    </row>
    <row r="9" spans="1:8" ht="25.5">
      <c r="A9" s="4">
        <v>4</v>
      </c>
      <c r="B9" s="5" t="s">
        <v>16</v>
      </c>
      <c r="C9" s="11" t="s">
        <v>17</v>
      </c>
      <c r="D9" s="6">
        <v>17</v>
      </c>
      <c r="E9" s="7">
        <f>E6</f>
        <v>786056601</v>
      </c>
      <c r="F9" s="7">
        <f>E9/E6*F6</f>
        <v>841227067.58743012</v>
      </c>
      <c r="G9" s="8">
        <f t="shared" si="0"/>
        <v>107.01863790943855</v>
      </c>
      <c r="H9" s="9">
        <f t="shared" si="1"/>
        <v>18.190000000000001</v>
      </c>
    </row>
    <row r="10" spans="1:8">
      <c r="A10" s="4">
        <v>5</v>
      </c>
      <c r="B10" s="5" t="s">
        <v>18</v>
      </c>
      <c r="C10" s="11" t="s">
        <v>19</v>
      </c>
      <c r="D10" s="6">
        <v>17</v>
      </c>
      <c r="E10" s="12">
        <v>8.3699999999999992</v>
      </c>
      <c r="F10" s="12">
        <f>ROUND((('[3]Свод Ф-1, 9 мес'!E53/('[3]Свод Ф-1, 9 мес'!E97-'[3]Свод Ф-1, 9 мес'!E66))),2)</f>
        <v>4.26</v>
      </c>
      <c r="G10" s="8">
        <f t="shared" si="0"/>
        <v>50.896057347670251</v>
      </c>
      <c r="H10" s="9">
        <f t="shared" si="1"/>
        <v>8.65</v>
      </c>
    </row>
    <row r="11" spans="1:8">
      <c r="A11" s="4">
        <v>6</v>
      </c>
      <c r="B11" s="5" t="s">
        <v>20</v>
      </c>
      <c r="C11" s="11" t="s">
        <v>21</v>
      </c>
      <c r="D11" s="6">
        <v>18</v>
      </c>
      <c r="E11" s="12">
        <v>18.22</v>
      </c>
      <c r="F11" s="12">
        <f>ROUND((('[3]Свод Ф-1, 9 мес'!E64/('[3]Свод Ф-1, 9 мес'!E97-'[3]Свод Ф-1, 9 мес'!E66))),2)</f>
        <v>5.63</v>
      </c>
      <c r="G11" s="8">
        <f t="shared" si="0"/>
        <v>30.900109769484086</v>
      </c>
      <c r="H11" s="9">
        <f t="shared" si="1"/>
        <v>5.56</v>
      </c>
    </row>
    <row r="12" spans="1:8">
      <c r="A12" s="4">
        <v>7</v>
      </c>
      <c r="B12" s="5" t="s">
        <v>22</v>
      </c>
      <c r="C12" s="11" t="s">
        <v>12</v>
      </c>
      <c r="D12" s="6">
        <v>11</v>
      </c>
      <c r="E12" s="12">
        <f>E7*1000*0.5/7091808700</f>
        <v>2.4443808800118445</v>
      </c>
      <c r="F12" s="12">
        <f>F7*1000*0.5/7091808700</f>
        <v>7.3789304412568262</v>
      </c>
      <c r="G12" s="8">
        <f t="shared" si="0"/>
        <v>301.87318603232859</v>
      </c>
      <c r="H12" s="9">
        <f t="shared" si="1"/>
        <v>33.21</v>
      </c>
    </row>
    <row r="13" spans="1:8" ht="25.5">
      <c r="A13" s="4">
        <v>8</v>
      </c>
      <c r="B13" s="5" t="s">
        <v>23</v>
      </c>
      <c r="C13" s="11" t="s">
        <v>12</v>
      </c>
      <c r="D13" s="6">
        <v>8</v>
      </c>
      <c r="E13" s="7">
        <f>(100-100+E7/2)/100</f>
        <v>173350.81590981653</v>
      </c>
      <c r="F13" s="7">
        <f>(100-100+F7/2)/100</f>
        <v>523299.63099999999</v>
      </c>
      <c r="G13" s="8">
        <f t="shared" si="0"/>
        <v>301.87318603232865</v>
      </c>
      <c r="H13" s="9">
        <f t="shared" si="1"/>
        <v>24.15</v>
      </c>
    </row>
    <row r="14" spans="1:8">
      <c r="A14" s="26" t="s">
        <v>24</v>
      </c>
      <c r="B14" s="26"/>
      <c r="C14" s="13"/>
      <c r="D14" s="14">
        <f>SUM(D6:D13)</f>
        <v>100</v>
      </c>
      <c r="E14" s="14"/>
      <c r="F14" s="14"/>
      <c r="G14" s="14"/>
      <c r="H14" s="15">
        <f>SUM(H6:H13)</f>
        <v>139.61000000000001</v>
      </c>
    </row>
    <row r="15" spans="1:8">
      <c r="H15" s="18"/>
    </row>
    <row r="16" spans="1:8">
      <c r="A16" s="19"/>
      <c r="B16" s="19"/>
      <c r="C16" s="19"/>
      <c r="D16" s="19"/>
      <c r="E16" s="20"/>
      <c r="F16" s="20"/>
      <c r="G16" s="19"/>
      <c r="H16" s="19"/>
    </row>
    <row r="17" spans="4:8">
      <c r="D17" s="21"/>
      <c r="E17" s="22"/>
      <c r="F17" s="22"/>
      <c r="G17" s="23"/>
      <c r="H17" s="24"/>
    </row>
    <row r="18" spans="4:8">
      <c r="G18" s="25"/>
    </row>
    <row r="19" spans="4:8">
      <c r="G19" s="17"/>
    </row>
    <row r="20" spans="4:8">
      <c r="G20" s="17"/>
    </row>
    <row r="21" spans="4:8">
      <c r="G21" s="17"/>
    </row>
    <row r="22" spans="4:8">
      <c r="G22" s="17"/>
    </row>
    <row r="23" spans="4:8">
      <c r="G23" s="17"/>
    </row>
    <row r="24" spans="4:8">
      <c r="G24" s="17"/>
    </row>
  </sheetData>
  <mergeCells count="4">
    <mergeCell ref="A1:H1"/>
    <mergeCell ref="A2:H2"/>
    <mergeCell ref="A3:H3"/>
    <mergeCell ref="A14:B14"/>
  </mergeCells>
  <conditionalFormatting sqref="G18">
    <cfRule type="containsErrors" dxfId="0" priority="1">
      <formula>ISERROR(G18)</formula>
    </cfRule>
  </conditionalFormatting>
  <pageMargins left="0.39370078740157483" right="0.39370078740157483" top="0.78740157480314965" bottom="0.39370078740157483" header="0.31496062992125984" footer="0.31496062992125984"/>
  <pageSetup paperSize="9" orientation="landscape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СМК (2024)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Эргашев Навруз Рахматович</dc:creator>
  <cp:lastModifiedBy>Расулов Тохир Шерматович</cp:lastModifiedBy>
  <dcterms:created xsi:type="dcterms:W3CDTF">2024-11-11T05:18:36Z</dcterms:created>
  <dcterms:modified xsi:type="dcterms:W3CDTF">2024-11-11T05:23:07Z</dcterms:modified>
</cp:coreProperties>
</file>