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BB06080-E0AA-47E0-96B5-585C74DADDA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ТИТУЛ" sheetId="1" r:id="rId1"/>
    <sheet name="ф-2 ЗА ГОД" sheetId="7" r:id="rId2"/>
  </sheets>
  <definedNames>
    <definedName name="_xlnm.Print_Area" localSheetId="1">'ф-2 ЗА ГОД'!$B$4:$I$41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7" l="1"/>
  <c r="H14" i="7"/>
  <c r="E14" i="7"/>
  <c r="F16" i="7"/>
  <c r="D21" i="7"/>
  <c r="E27" i="7"/>
  <c r="D13" i="7"/>
  <c r="D20" i="7" l="1"/>
  <c r="D32" i="7" l="1"/>
  <c r="D34" i="7" s="1"/>
  <c r="D37" i="7" l="1"/>
  <c r="F12" i="7"/>
  <c r="G21" i="7"/>
  <c r="I31" i="7" l="1"/>
  <c r="I30" i="7"/>
  <c r="F13" i="7"/>
  <c r="F25" i="7" l="1"/>
  <c r="F24" i="7"/>
  <c r="F23" i="7"/>
  <c r="F22" i="7"/>
  <c r="F19" i="7"/>
  <c r="F35" i="7"/>
  <c r="F30" i="7"/>
  <c r="F17" i="7"/>
  <c r="F15" i="7"/>
  <c r="I12" i="7" l="1"/>
  <c r="F21" i="7" l="1"/>
  <c r="G13" i="7" l="1"/>
  <c r="F27" i="7" l="1"/>
  <c r="I27" i="7" l="1"/>
  <c r="G20" i="7" l="1"/>
  <c r="I22" i="7" l="1"/>
  <c r="I25" i="7"/>
  <c r="I23" i="7"/>
  <c r="I16" i="7"/>
  <c r="I15" i="7"/>
  <c r="I21" i="7"/>
  <c r="I19" i="7"/>
  <c r="I14" i="7"/>
  <c r="I17" i="7"/>
  <c r="F14" i="7"/>
  <c r="G32" i="7" l="1"/>
  <c r="I13" i="7"/>
  <c r="F32" i="7" l="1"/>
  <c r="F20" i="7"/>
  <c r="F37" i="7" l="1"/>
  <c r="I20" i="7"/>
  <c r="G34" i="7"/>
  <c r="I34" i="7" l="1"/>
  <c r="G37" i="7"/>
  <c r="F34" i="7"/>
  <c r="I35" i="7"/>
  <c r="I32" i="7"/>
  <c r="I37" i="7" l="1"/>
</calcChain>
</file>

<file path=xl/sharedStrings.xml><?xml version="1.0" encoding="utf-8"?>
<sst xmlns="http://schemas.openxmlformats.org/spreadsheetml/2006/main" count="167" uniqueCount="99">
  <si>
    <t>160</t>
  </si>
  <si>
    <t>Наименование показателя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</si>
  <si>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</si>
  <si>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</si>
  <si>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</si>
  <si>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</si>
  <si>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Чистая выручка от реализации продукции (товаров, работ и услуг)</t>
  </si>
  <si>
    <t>010</t>
  </si>
  <si>
    <t>x</t>
  </si>
  <si>
    <t>Себестоимость реализованной продукции (товаров, работ и услуг)</t>
  </si>
  <si>
    <t>020</t>
  </si>
  <si>
    <t>Валовая прибыль (убыток) от реализации продукции (товаров, работ и услуг) (стр.010-020)</t>
  </si>
  <si>
    <t>030</t>
  </si>
  <si>
    <t>0</t>
  </si>
  <si>
    <t>Расходы периода, всего (стр.050+060+070+080), в том числе:</t>
  </si>
  <si>
    <t>040</t>
  </si>
  <si>
    <t>Расходы по реализации</t>
  </si>
  <si>
    <t>050</t>
  </si>
  <si>
    <t>Административные расходы</t>
  </si>
  <si>
    <t>060</t>
  </si>
  <si>
    <t>Прочие операционные расходы</t>
  </si>
  <si>
    <t>070</t>
  </si>
  <si>
    <t>Расходы отчетного периода, вычитаемые из налогооблагаемой прибыли в будущем</t>
  </si>
  <si>
    <t>080</t>
  </si>
  <si>
    <t>Прочие доходы от основной деятельности</t>
  </si>
  <si>
    <t>090</t>
  </si>
  <si>
    <t>Прибыль (убыток) от основной деятельности (стр.030-040+090)</t>
  </si>
  <si>
    <t>100</t>
  </si>
  <si>
    <t>Доходы от финансовой деятельности, всего (стр.120+130+140+150+160), в том числе:</t>
  </si>
  <si>
    <t>110</t>
  </si>
  <si>
    <t>Доходы в виде дивидендов</t>
  </si>
  <si>
    <t>120</t>
  </si>
  <si>
    <t>Доходы в виде процентов</t>
  </si>
  <si>
    <t>130</t>
  </si>
  <si>
    <t>Доходы от финансовой аренды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</si>
  <si>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</si>
  <si>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</si>
  <si>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</si>
  <si>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</si>
  <si>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Расходы по финансовой деятельности (стр.180+190+200+210), в том числе:</t>
  </si>
  <si>
    <t>170</t>
  </si>
  <si>
    <t>Расходы в виде процентов</t>
  </si>
  <si>
    <t>180</t>
  </si>
  <si>
    <t>Расходы в виде процентов по финансовой аренде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</si>
  <si>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</si>
  <si>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</si>
  <si>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</si>
  <si>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</si>
  <si>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</si>
  <si>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Прибыль (убыток) от общехозяйственной деятельности (стр.100+110-170)</t>
  </si>
  <si>
    <t>220</t>
  </si>
  <si>
    <t>Чрезвычайные прибыли и убытки</t>
  </si>
  <si>
    <t>230</t>
  </si>
  <si>
    <t>Прибыль (убыток) до уплаты налога на прибыль (стр.220+/-230)</t>
  </si>
  <si>
    <t>240</t>
  </si>
  <si>
    <t>Налог на прибыль</t>
  </si>
  <si>
    <t>250</t>
  </si>
  <si>
    <t>Прочие налоги и другие обязательные платежи от прибыли</t>
  </si>
  <si>
    <t>260</t>
  </si>
  <si>
    <t>Чистая прибыль (убыток) отчетного периода (стр.240-250-260)</t>
  </si>
  <si>
    <t>270</t>
  </si>
  <si>
    <t>Руководитель</t>
  </si>
  <si>
    <t>Главный бухгалтер</t>
  </si>
  <si>
    <t>УЗБЕКГЕОЛОГИЯ КИДИРУВ АЖ</t>
  </si>
  <si>
    <t>%</t>
  </si>
  <si>
    <t>lc=R27C10</t>
  </si>
  <si>
    <t>Ўзбекистон Республикаси Молия вазирининг 2002 йил 27 декабрдаги 140-сонли буйруғига 2-сонли илова,
ЎзР АВ томонидан 2003 й. 24 январда рўйхатга олинган N 1209</t>
  </si>
  <si>
    <t>Молиявий натижалар тўгрисида хисобот - 2-сонли шакл</t>
  </si>
  <si>
    <t>йил</t>
  </si>
  <si>
    <t>чораги</t>
  </si>
  <si>
    <t xml:space="preserve">Коды </t>
  </si>
  <si>
    <t>БхУТ бўйича 1-шакл</t>
  </si>
  <si>
    <t xml:space="preserve"> </t>
  </si>
  <si>
    <t>Корхона, ташкилот</t>
  </si>
  <si>
    <t>"O'ZBEK GEOLOGIYA QIDIRUV" AKSIYADORLIK JAMIYATI</t>
  </si>
  <si>
    <t>КТУТ бўйича</t>
  </si>
  <si>
    <t>Тармоқ</t>
  </si>
  <si>
    <t>НЕТ ДАННЫХ В СПРАВОЧНИКЕ</t>
  </si>
  <si>
    <t>ХХТУТ бўйича</t>
  </si>
  <si>
    <t>Ташкилий-ҳуқуқий шакли</t>
  </si>
  <si>
    <t>ТхШТ бўйича</t>
  </si>
  <si>
    <t>Мулкчилик шакли</t>
  </si>
  <si>
    <t>МШТ бўйича</t>
  </si>
  <si>
    <t>Вазирлик, идора ва бошқалар</t>
  </si>
  <si>
    <t>Минфин</t>
  </si>
  <si>
    <t>ДБИБТ бўйича</t>
  </si>
  <si>
    <t>04513</t>
  </si>
  <si>
    <t>Солиқ тўловчининг идентификацион рақами</t>
  </si>
  <si>
    <t>СТИР</t>
  </si>
  <si>
    <t>Ҳудуд</t>
  </si>
  <si>
    <t>ТОШКЕНТ ШАҲАР МИРОБОД тумани</t>
  </si>
  <si>
    <t>МхОБТ</t>
  </si>
  <si>
    <t>Манзил</t>
  </si>
  <si>
    <t>T. Shevchenko ko`chasi, 11A-uy</t>
  </si>
  <si>
    <t>Жўнатилган сана</t>
  </si>
  <si>
    <r>
      <t xml:space="preserve">Ўлчов бирлиги, </t>
    </r>
    <r>
      <rPr>
        <b/>
        <u/>
        <sz val="13"/>
        <color indexed="10"/>
        <rFont val="Arial"/>
        <family val="2"/>
        <charset val="204"/>
      </rPr>
      <t>минг сўм</t>
    </r>
  </si>
  <si>
    <t>қабул қилинган сана</t>
  </si>
  <si>
    <t>Такдим қилиш муддати</t>
  </si>
  <si>
    <t>Форма №2 за  1 квартал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</si>
</sst>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_ ;[Red]\-#,##0.00\ "/>
    <numFmt numFmtId="165" formatCode="#,##0_ ;[Red]\-#,##0\ "/>
    <numFmt numFmtId="166" formatCode="0.000"/>
    <numFmt numFmtId="168" formatCode="#,##0.000_ ;[Red]\-#,##0.000\ "/>
    <numFmt numFmtId="169" formatCode="#,##0.00000_ ;[Red]\-#,##0.00000\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name val="Arial"/>
      <family val="2"/>
      <charset val="204"/>
    </font>
    <font>
      <sz val="13"/>
      <color indexed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  <font>
      <sz val="9"/>
      <color rgb="FF333333"/>
      <name val="Arial"/>
      <family val="2"/>
      <charset val="204"/>
    </font>
    <font>
      <b/>
      <u/>
      <sz val="13"/>
      <color indexed="10"/>
      <name val="Arial"/>
      <family val="2"/>
      <charset val="204"/>
    </font>
    <font>
      <sz val="10"/>
      <name val="Arial Cyr"/>
      <charset val="204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7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0" fontId="0" fillId="0" borderId="0" xfId="0" applyAlignment="1">
      <alignment vertical="center"/>
    </xf>
    <xf numFmtId="0" fontId="1" fillId="0" borderId="0" xfId="2" applyAlignment="1">
      <alignment vertical="center" wrapText="1"/>
    </xf>
    <xf numFmtId="0" fontId="1" fillId="2" borderId="1" xfId="2" applyFill="1" applyBorder="1" applyAlignment="1">
      <alignment horizontal="center" vertical="center" wrapText="1"/>
    </xf>
    <xf numFmtId="0" fontId="1" fillId="0" borderId="0" xfId="2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49" fontId="1" fillId="3" borderId="3" xfId="2" applyNumberFormat="1" applyFill="1" applyBorder="1" applyAlignment="1">
      <alignment horizontal="right" vertical="center" wrapText="1"/>
    </xf>
    <xf numFmtId="0" fontId="1" fillId="0" borderId="0" xfId="2" applyAlignment="1">
      <alignment horizontal="right" vertical="center" wrapText="1"/>
    </xf>
    <xf numFmtId="49" fontId="1" fillId="2" borderId="3" xfId="2" applyNumberFormat="1" applyFill="1" applyBorder="1" applyAlignment="1">
      <alignment horizontal="right" vertical="center" wrapText="1"/>
    </xf>
    <xf numFmtId="0" fontId="1" fillId="2" borderId="3" xfId="2" applyFill="1" applyBorder="1" applyAlignment="1">
      <alignment horizontal="right" vertical="center" wrapText="1"/>
    </xf>
    <xf numFmtId="14" fontId="1" fillId="2" borderId="3" xfId="2" applyNumberForma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165" fontId="3" fillId="0" borderId="3" xfId="0" applyNumberFormat="1" applyFont="1" applyFill="1" applyBorder="1" applyAlignment="1">
      <alignment horizontal="right" vertical="center"/>
    </xf>
    <xf numFmtId="164" fontId="1" fillId="0" borderId="2" xfId="0" applyNumberFormat="1" applyFont="1" applyFill="1" applyBorder="1" applyAlignment="1" applyProtection="1">
      <alignment horizontal="right" vertical="center"/>
    </xf>
    <xf numFmtId="165" fontId="3" fillId="0" borderId="3" xfId="0" applyNumberFormat="1" applyFont="1" applyFill="1" applyBorder="1" applyAlignment="1" applyProtection="1">
      <alignment horizontal="right" vertical="center"/>
    </xf>
    <xf numFmtId="164" fontId="3" fillId="0" borderId="3" xfId="0" applyNumberFormat="1" applyFont="1" applyFill="1" applyBorder="1" applyAlignment="1" applyProtection="1">
      <alignment horizontal="right" vertical="center"/>
    </xf>
    <xf numFmtId="4" fontId="6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65" fontId="5" fillId="0" borderId="0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center" vertical="center"/>
    </xf>
    <xf numFmtId="164" fontId="1" fillId="0" borderId="2" xfId="0" applyNumberFormat="1" applyFont="1" applyFill="1" applyBorder="1" applyAlignment="1" applyProtection="1">
      <alignment horizontal="right" vertical="center"/>
      <protection locked="0"/>
    </xf>
    <xf numFmtId="165" fontId="1" fillId="0" borderId="2" xfId="0" applyNumberFormat="1" applyFont="1" applyFill="1" applyBorder="1" applyAlignment="1">
      <alignment horizontal="center" vertical="center"/>
    </xf>
    <xf numFmtId="165" fontId="1" fillId="0" borderId="2" xfId="0" applyNumberFormat="1" applyFont="1" applyFill="1" applyBorder="1" applyAlignment="1" applyProtection="1">
      <alignment horizontal="center" vertical="center"/>
    </xf>
    <xf numFmtId="165" fontId="1" fillId="0" borderId="2" xfId="0" applyNumberFormat="1" applyFont="1" applyFill="1" applyBorder="1" applyAlignment="1" applyProtection="1">
      <alignment horizontal="right" vertical="center"/>
      <protection locked="0"/>
    </xf>
    <xf numFmtId="165" fontId="1" fillId="0" borderId="3" xfId="0" applyNumberFormat="1" applyFont="1" applyFill="1" applyBorder="1" applyAlignment="1" applyProtection="1">
      <alignment horizontal="center" vertical="center"/>
    </xf>
    <xf numFmtId="164" fontId="1" fillId="0" borderId="2" xfId="0" applyNumberFormat="1" applyFont="1" applyFill="1" applyBorder="1" applyAlignment="1" applyProtection="1">
      <alignment horizontal="center" vertical="center"/>
    </xf>
    <xf numFmtId="164" fontId="1" fillId="0" borderId="3" xfId="0" applyNumberFormat="1" applyFont="1" applyFill="1" applyBorder="1" applyAlignment="1" applyProtection="1">
      <alignment horizontal="center" vertical="center"/>
    </xf>
    <xf numFmtId="165" fontId="1" fillId="0" borderId="2" xfId="0" applyNumberFormat="1" applyFont="1" applyFill="1" applyBorder="1" applyAlignment="1">
      <alignment horizontal="right" vertical="center"/>
    </xf>
    <xf numFmtId="165" fontId="1" fillId="0" borderId="2" xfId="0" applyNumberFormat="1" applyFont="1" applyFill="1" applyBorder="1" applyAlignment="1" applyProtection="1">
      <alignment horizontal="right" vertical="center"/>
    </xf>
    <xf numFmtId="165" fontId="1" fillId="0" borderId="3" xfId="0" applyNumberFormat="1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 applyProtection="1">
      <alignment horizontal="right" vertical="center"/>
      <protection locked="0"/>
    </xf>
    <xf numFmtId="168" fontId="1" fillId="0" borderId="2" xfId="0" applyNumberFormat="1" applyFont="1" applyFill="1" applyBorder="1" applyAlignment="1" applyProtection="1">
      <alignment horizontal="right" vertical="center"/>
      <protection locked="0"/>
    </xf>
    <xf numFmtId="168" fontId="1" fillId="0" borderId="3" xfId="0" applyNumberFormat="1" applyFont="1" applyFill="1" applyBorder="1" applyAlignment="1" applyProtection="1">
      <alignment horizontal="center" vertical="center"/>
    </xf>
    <xf numFmtId="168" fontId="1" fillId="0" borderId="3" xfId="0" applyNumberFormat="1" applyFont="1" applyFill="1" applyBorder="1" applyAlignment="1" applyProtection="1">
      <alignment horizontal="right" vertical="center"/>
      <protection locked="0"/>
    </xf>
    <xf numFmtId="164" fontId="1" fillId="0" borderId="3" xfId="3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center"/>
    </xf>
    <xf numFmtId="166" fontId="1" fillId="0" borderId="0" xfId="0" applyNumberFormat="1" applyFont="1" applyFill="1" applyBorder="1" applyAlignment="1" applyProtection="1">
      <alignment vertical="center"/>
    </xf>
    <xf numFmtId="165" fontId="1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/>
    <xf numFmtId="4" fontId="3" fillId="0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" fontId="1" fillId="0" borderId="0" xfId="0" applyNumberFormat="1" applyFont="1" applyFill="1" applyBorder="1" applyAlignment="1" applyProtection="1">
      <alignment vertical="center"/>
    </xf>
    <xf numFmtId="169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2" borderId="1" xfId="2" applyFill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" fillId="0" borderId="0" xfId="2" applyAlignment="1">
      <alignment horizontal="right" vertical="center" wrapText="1"/>
    </xf>
    <xf numFmtId="0" fontId="1" fillId="0" borderId="8" xfId="2" applyBorder="1" applyAlignment="1">
      <alignment horizontal="right" vertical="center" wrapText="1"/>
    </xf>
    <xf numFmtId="0" fontId="1" fillId="0" borderId="0" xfId="2" applyAlignment="1">
      <alignment horizontal="left" vertical="center" wrapText="1"/>
    </xf>
    <xf numFmtId="0" fontId="1" fillId="0" borderId="0" xfId="2" applyAlignment="1">
      <alignment horizontal="right" vertical="center"/>
    </xf>
    <xf numFmtId="0" fontId="1" fillId="0" borderId="8" xfId="2" applyBorder="1" applyAlignment="1">
      <alignment horizontal="right" vertical="center"/>
    </xf>
    <xf numFmtId="0" fontId="3" fillId="0" borderId="0" xfId="2" applyFont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0" borderId="8" xfId="2" applyBorder="1" applyAlignment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4" fontId="11" fillId="0" borderId="11" xfId="1" applyNumberFormat="1" applyFont="1" applyFill="1" applyBorder="1" applyAlignment="1">
      <alignment horizontal="right" vertical="top" wrapText="1"/>
    </xf>
  </cellXfs>
  <cellStyles count="5">
    <cellStyle name="Обычный" xfId="0" builtinId="0"/>
    <cellStyle name="Обычный 2" xfId="3" xr:uid="{75081F82-EA7B-4303-A3BE-EFBCE3138571}"/>
    <cellStyle name="Обычный_Лист1" xfId="2" xr:uid="{00000000-0005-0000-0000-000001000000}"/>
    <cellStyle name="Обычный_ф-2 ЗА ГОД" xfId="1" xr:uid="{00000000-0005-0000-0000-000003000000}"/>
    <cellStyle name="Финансовый 2" xfId="4" xr:uid="{35286161-4148-4C88-906D-ACA9A74C32B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workbookViewId="0">
      <selection activeCell="I27" sqref="I27"/>
    </sheetView>
  </sheetViews>
  <sheetFormatPr defaultRowHeight="15" x14ac:dyDescent="0.25"/>
  <cols>
    <col min="1" max="1" width="2.42578125" style="3" customWidth="1"/>
    <col min="2" max="2" width="27.42578125" style="3" bestFit="1" customWidth="1"/>
    <col min="3" max="3" width="6.5703125" style="3" customWidth="1"/>
    <col min="4" max="4" width="4.5703125" style="3" customWidth="1"/>
    <col min="5" max="5" width="6" style="3" customWidth="1"/>
    <col min="6" max="6" width="10.5703125" style="3" customWidth="1"/>
    <col min="7" max="7" width="41.7109375" style="3" customWidth="1"/>
    <col min="8" max="8" width="23.42578125" style="3" customWidth="1"/>
    <col min="9" max="9" width="14.28515625" style="3" customWidth="1"/>
    <col min="10" max="10" width="1.7109375" style="3" customWidth="1"/>
    <col min="11" max="16384" width="9.140625" style="3"/>
  </cols>
  <sheetData>
    <row r="1" spans="1:9" x14ac:dyDescent="0.25">
      <c r="A1" s="1" t="s">
        <v>65</v>
      </c>
      <c r="B1" s="2"/>
      <c r="C1" s="2"/>
      <c r="D1" s="2"/>
      <c r="E1" s="2"/>
      <c r="F1" s="2"/>
      <c r="G1" s="2"/>
      <c r="H1" s="67"/>
      <c r="I1" s="67"/>
    </row>
    <row r="2" spans="1:9" ht="12.75" customHeight="1" x14ac:dyDescent="0.25">
      <c r="A2" s="2"/>
      <c r="B2" s="65" t="s">
        <v>66</v>
      </c>
      <c r="C2" s="65"/>
      <c r="D2" s="65"/>
      <c r="E2" s="65"/>
      <c r="F2" s="65"/>
      <c r="G2" s="65"/>
      <c r="H2" s="65"/>
      <c r="I2" s="65"/>
    </row>
    <row r="3" spans="1:9" x14ac:dyDescent="0.25">
      <c r="A3" s="2"/>
      <c r="B3" s="70" t="s">
        <v>67</v>
      </c>
      <c r="C3" s="70"/>
      <c r="D3" s="70"/>
      <c r="E3" s="70"/>
      <c r="F3" s="70"/>
      <c r="G3" s="70"/>
      <c r="H3" s="70"/>
      <c r="I3" s="70"/>
    </row>
    <row r="4" spans="1:9" x14ac:dyDescent="0.25">
      <c r="A4" s="2"/>
      <c r="B4" s="71"/>
      <c r="C4" s="71"/>
      <c r="D4" s="71"/>
      <c r="E4" s="71"/>
      <c r="F4" s="71"/>
      <c r="G4" s="71"/>
      <c r="H4" s="71"/>
      <c r="I4" s="71"/>
    </row>
    <row r="5" spans="1:9" x14ac:dyDescent="0.25">
      <c r="A5" s="2"/>
      <c r="B5" s="4"/>
      <c r="C5" s="5">
        <v>2026</v>
      </c>
      <c r="D5" s="6" t="s">
        <v>68</v>
      </c>
      <c r="E5" s="5">
        <v>1</v>
      </c>
      <c r="F5" s="67" t="s">
        <v>69</v>
      </c>
      <c r="G5" s="67"/>
      <c r="H5" s="72"/>
      <c r="I5" s="7" t="s">
        <v>70</v>
      </c>
    </row>
    <row r="6" spans="1:9" x14ac:dyDescent="0.25">
      <c r="A6" s="2"/>
      <c r="B6" s="68" t="s">
        <v>71</v>
      </c>
      <c r="C6" s="68"/>
      <c r="D6" s="68"/>
      <c r="E6" s="68"/>
      <c r="F6" s="68"/>
      <c r="G6" s="68"/>
      <c r="H6" s="69"/>
      <c r="I6" s="8"/>
    </row>
    <row r="7" spans="1:9" x14ac:dyDescent="0.25">
      <c r="A7" s="2"/>
      <c r="B7" s="9" t="s">
        <v>72</v>
      </c>
      <c r="C7" s="9" t="s">
        <v>72</v>
      </c>
      <c r="D7" s="9" t="s">
        <v>72</v>
      </c>
      <c r="E7" s="9" t="s">
        <v>72</v>
      </c>
      <c r="F7" s="9" t="s">
        <v>72</v>
      </c>
      <c r="G7" s="6" t="s">
        <v>72</v>
      </c>
      <c r="H7" s="9" t="s">
        <v>72</v>
      </c>
      <c r="I7" s="9" t="s">
        <v>72</v>
      </c>
    </row>
    <row r="8" spans="1:9" x14ac:dyDescent="0.25">
      <c r="A8" s="2"/>
      <c r="B8" s="4" t="s">
        <v>73</v>
      </c>
      <c r="C8" s="63" t="s">
        <v>74</v>
      </c>
      <c r="D8" s="63"/>
      <c r="E8" s="63"/>
      <c r="F8" s="63"/>
      <c r="G8" s="63"/>
      <c r="H8" s="9" t="s">
        <v>75</v>
      </c>
      <c r="I8" s="10"/>
    </row>
    <row r="9" spans="1:9" x14ac:dyDescent="0.25">
      <c r="A9" s="2"/>
      <c r="B9" s="4"/>
      <c r="C9" s="4"/>
      <c r="D9" s="4"/>
      <c r="E9" s="4"/>
      <c r="F9" s="4"/>
      <c r="G9" s="4" t="s">
        <v>72</v>
      </c>
      <c r="H9" s="9"/>
      <c r="I9" s="9" t="s">
        <v>72</v>
      </c>
    </row>
    <row r="10" spans="1:9" ht="12.75" customHeight="1" x14ac:dyDescent="0.25">
      <c r="A10" s="2"/>
      <c r="B10" s="4" t="s">
        <v>76</v>
      </c>
      <c r="C10" s="63" t="s">
        <v>77</v>
      </c>
      <c r="D10" s="63"/>
      <c r="E10" s="63"/>
      <c r="F10" s="63"/>
      <c r="G10" s="63"/>
      <c r="H10" s="9" t="s">
        <v>78</v>
      </c>
      <c r="I10" s="11"/>
    </row>
    <row r="11" spans="1:9" x14ac:dyDescent="0.25">
      <c r="A11" s="2"/>
      <c r="B11" s="4"/>
      <c r="C11" s="4"/>
      <c r="D11" s="4"/>
      <c r="E11" s="4"/>
      <c r="F11" s="4"/>
      <c r="G11" s="4" t="s">
        <v>72</v>
      </c>
      <c r="H11" s="9"/>
      <c r="I11" s="9" t="s">
        <v>72</v>
      </c>
    </row>
    <row r="12" spans="1:9" x14ac:dyDescent="0.25">
      <c r="A12" s="2"/>
      <c r="B12" s="4" t="s">
        <v>79</v>
      </c>
      <c r="C12" s="63"/>
      <c r="D12" s="63"/>
      <c r="E12" s="63"/>
      <c r="F12" s="63"/>
      <c r="G12" s="63"/>
      <c r="H12" s="9" t="s">
        <v>80</v>
      </c>
      <c r="I12" s="11">
        <v>153</v>
      </c>
    </row>
    <row r="13" spans="1:9" x14ac:dyDescent="0.25">
      <c r="A13" s="2"/>
      <c r="B13" s="4"/>
      <c r="C13" s="4"/>
      <c r="D13" s="4"/>
      <c r="E13" s="4"/>
      <c r="F13" s="4"/>
      <c r="G13" s="4" t="s">
        <v>72</v>
      </c>
      <c r="H13" s="9"/>
      <c r="I13" s="9" t="s">
        <v>72</v>
      </c>
    </row>
    <row r="14" spans="1:9" ht="12.75" customHeight="1" x14ac:dyDescent="0.25">
      <c r="A14" s="2"/>
      <c r="B14" s="4" t="s">
        <v>81</v>
      </c>
      <c r="C14" s="63" t="s">
        <v>77</v>
      </c>
      <c r="D14" s="63"/>
      <c r="E14" s="63"/>
      <c r="F14" s="63"/>
      <c r="G14" s="63"/>
      <c r="H14" s="9" t="s">
        <v>82</v>
      </c>
      <c r="I14" s="11">
        <v>144</v>
      </c>
    </row>
    <row r="15" spans="1:9" x14ac:dyDescent="0.25">
      <c r="A15" s="2"/>
      <c r="B15" s="4"/>
      <c r="C15" s="4"/>
      <c r="D15" s="4"/>
      <c r="E15" s="4"/>
      <c r="F15" s="4"/>
      <c r="G15" s="4" t="s">
        <v>72</v>
      </c>
      <c r="H15" s="9"/>
      <c r="I15" s="9" t="s">
        <v>72</v>
      </c>
    </row>
    <row r="16" spans="1:9" ht="12.75" customHeight="1" x14ac:dyDescent="0.25">
      <c r="A16" s="2"/>
      <c r="B16" s="4" t="s">
        <v>83</v>
      </c>
      <c r="C16" s="63" t="s">
        <v>84</v>
      </c>
      <c r="D16" s="63"/>
      <c r="E16" s="63"/>
      <c r="F16" s="63"/>
      <c r="G16" s="63"/>
      <c r="H16" s="9" t="s">
        <v>85</v>
      </c>
      <c r="I16" s="11" t="s">
        <v>86</v>
      </c>
    </row>
    <row r="17" spans="1:9" x14ac:dyDescent="0.25">
      <c r="A17" s="2"/>
      <c r="B17" s="4"/>
      <c r="C17" s="4"/>
      <c r="D17" s="4"/>
      <c r="E17" s="4"/>
      <c r="F17" s="4"/>
      <c r="G17" s="4" t="s">
        <v>72</v>
      </c>
      <c r="H17" s="9"/>
      <c r="I17" s="9" t="s">
        <v>72</v>
      </c>
    </row>
    <row r="18" spans="1:9" ht="12.75" customHeight="1" x14ac:dyDescent="0.25">
      <c r="A18" s="2"/>
      <c r="B18" s="67" t="s">
        <v>87</v>
      </c>
      <c r="C18" s="67"/>
      <c r="D18" s="67"/>
      <c r="E18" s="67"/>
      <c r="F18" s="67"/>
      <c r="G18" s="67"/>
      <c r="H18" s="9" t="s">
        <v>88</v>
      </c>
      <c r="I18" s="11">
        <v>308743271</v>
      </c>
    </row>
    <row r="19" spans="1:9" x14ac:dyDescent="0.25">
      <c r="A19" s="2"/>
      <c r="B19" s="4"/>
      <c r="C19" s="4"/>
      <c r="D19" s="4"/>
      <c r="E19" s="4"/>
      <c r="F19" s="4"/>
      <c r="G19" s="4" t="s">
        <v>72</v>
      </c>
      <c r="H19" s="9"/>
      <c r="I19" s="9" t="s">
        <v>72</v>
      </c>
    </row>
    <row r="20" spans="1:9" ht="12.75" customHeight="1" x14ac:dyDescent="0.25">
      <c r="A20" s="2"/>
      <c r="B20" s="4" t="s">
        <v>89</v>
      </c>
      <c r="C20" s="63" t="s">
        <v>90</v>
      </c>
      <c r="D20" s="63"/>
      <c r="E20" s="63"/>
      <c r="F20" s="63"/>
      <c r="G20" s="63"/>
      <c r="H20" s="9" t="s">
        <v>91</v>
      </c>
      <c r="I20" s="11">
        <v>1726273</v>
      </c>
    </row>
    <row r="21" spans="1:9" x14ac:dyDescent="0.25">
      <c r="A21" s="2"/>
      <c r="B21" s="4"/>
      <c r="C21" s="4"/>
      <c r="D21" s="4"/>
      <c r="E21" s="4"/>
      <c r="F21" s="4"/>
      <c r="G21" s="4" t="s">
        <v>72</v>
      </c>
      <c r="H21" s="9"/>
      <c r="I21" s="9"/>
    </row>
    <row r="22" spans="1:9" ht="12.75" customHeight="1" x14ac:dyDescent="0.25">
      <c r="A22" s="2"/>
      <c r="B22" s="4" t="s">
        <v>92</v>
      </c>
      <c r="C22" s="63" t="s">
        <v>93</v>
      </c>
      <c r="D22" s="63"/>
      <c r="E22" s="63"/>
      <c r="F22" s="63"/>
      <c r="G22" s="63"/>
      <c r="H22" s="9" t="s">
        <v>94</v>
      </c>
      <c r="I22" s="12"/>
    </row>
    <row r="23" spans="1:9" x14ac:dyDescent="0.25">
      <c r="A23" s="2"/>
      <c r="B23" s="4"/>
      <c r="C23" s="4"/>
      <c r="D23" s="4"/>
      <c r="E23" s="4"/>
      <c r="F23" s="4"/>
      <c r="G23" s="4" t="s">
        <v>72</v>
      </c>
      <c r="H23" s="9"/>
      <c r="I23" s="9" t="s">
        <v>72</v>
      </c>
    </row>
    <row r="24" spans="1:9" ht="16.5" customHeight="1" x14ac:dyDescent="0.25">
      <c r="A24" s="2"/>
      <c r="B24" s="64" t="s">
        <v>95</v>
      </c>
      <c r="C24" s="64"/>
      <c r="D24" s="64"/>
      <c r="E24" s="64"/>
      <c r="F24" s="64"/>
      <c r="G24" s="64"/>
      <c r="H24" s="9" t="s">
        <v>96</v>
      </c>
      <c r="I24" s="12"/>
    </row>
    <row r="25" spans="1:9" x14ac:dyDescent="0.25">
      <c r="A25" s="2"/>
      <c r="B25" s="4"/>
      <c r="C25" s="4"/>
      <c r="D25" s="4"/>
      <c r="E25" s="4"/>
      <c r="F25" s="4"/>
      <c r="G25" s="4"/>
      <c r="H25" s="9" t="s">
        <v>72</v>
      </c>
      <c r="I25" s="9" t="s">
        <v>72</v>
      </c>
    </row>
    <row r="26" spans="1:9" x14ac:dyDescent="0.25">
      <c r="A26" s="2"/>
      <c r="B26" s="2"/>
      <c r="C26" s="4"/>
      <c r="D26" s="4"/>
      <c r="E26" s="4"/>
      <c r="F26" s="4"/>
      <c r="G26" s="65" t="s">
        <v>97</v>
      </c>
      <c r="H26" s="66"/>
      <c r="I26" s="12">
        <v>46139</v>
      </c>
    </row>
  </sheetData>
  <mergeCells count="16">
    <mergeCell ref="H1:I1"/>
    <mergeCell ref="B6:H6"/>
    <mergeCell ref="B2:I2"/>
    <mergeCell ref="B3:I3"/>
    <mergeCell ref="B4:I4"/>
    <mergeCell ref="F5:H5"/>
    <mergeCell ref="C8:G8"/>
    <mergeCell ref="C10:G10"/>
    <mergeCell ref="C12:G12"/>
    <mergeCell ref="C14:G14"/>
    <mergeCell ref="C16:G16"/>
    <mergeCell ref="C20:G20"/>
    <mergeCell ref="C22:G22"/>
    <mergeCell ref="B24:G24"/>
    <mergeCell ref="G26:H26"/>
    <mergeCell ref="B18:G18"/>
  </mergeCells>
  <phoneticPr fontId="0" type="noConversion"/>
  <pageMargins left="0.48" right="0.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5"/>
  <sheetViews>
    <sheetView tabSelected="1" topLeftCell="A4" zoomScale="98" zoomScaleNormal="98" workbookViewId="0">
      <pane xSplit="8" ySplit="7" topLeftCell="I11" activePane="bottomRight" state="frozen"/>
      <selection activeCell="A4" sqref="A4"/>
      <selection pane="topRight" activeCell="J4" sqref="J4"/>
      <selection pane="bottomLeft" activeCell="A10" sqref="A10"/>
      <selection pane="bottomRight" activeCell="E22" sqref="E22"/>
    </sheetView>
  </sheetViews>
  <sheetFormatPr defaultColWidth="9.140625" defaultRowHeight="12.75" x14ac:dyDescent="0.25"/>
  <cols>
    <col min="1" max="1" width="0.85546875" style="23" customWidth="1"/>
    <col min="2" max="2" width="64" style="23" customWidth="1"/>
    <col min="3" max="3" width="6.7109375" style="23" customWidth="1"/>
    <col min="4" max="5" width="15.85546875" style="23" customWidth="1"/>
    <col min="6" max="6" width="7.28515625" style="23" bestFit="1" customWidth="1"/>
    <col min="7" max="7" width="16.7109375" style="23" customWidth="1"/>
    <col min="8" max="8" width="15.5703125" style="23" customWidth="1"/>
    <col min="9" max="9" width="7.28515625" style="23" bestFit="1" customWidth="1"/>
    <col min="10" max="16384" width="9.140625" style="23"/>
  </cols>
  <sheetData>
    <row r="1" spans="2:9" hidden="1" x14ac:dyDescent="0.25"/>
    <row r="2" spans="2:9" hidden="1" x14ac:dyDescent="0.25"/>
    <row r="3" spans="2:9" hidden="1" x14ac:dyDescent="0.25"/>
    <row r="4" spans="2:9" x14ac:dyDescent="0.25">
      <c r="B4" s="76" t="s">
        <v>98</v>
      </c>
      <c r="C4" s="76"/>
      <c r="D4" s="76"/>
      <c r="E4" s="76"/>
      <c r="F4" s="24"/>
      <c r="G4" s="24"/>
      <c r="H4" s="24"/>
      <c r="I4" s="24"/>
    </row>
    <row r="5" spans="2:9" x14ac:dyDescent="0.25">
      <c r="B5" s="14"/>
      <c r="C5" s="14"/>
      <c r="D5" s="14"/>
      <c r="E5" s="14"/>
      <c r="F5" s="14"/>
      <c r="G5" s="14"/>
      <c r="H5" s="14"/>
      <c r="I5" s="14"/>
    </row>
    <row r="6" spans="2:9" x14ac:dyDescent="0.25">
      <c r="B6" s="14"/>
      <c r="C6" s="25"/>
      <c r="D6" s="25"/>
      <c r="E6" s="14"/>
      <c r="F6" s="14"/>
      <c r="G6" s="14"/>
      <c r="H6" s="14"/>
      <c r="I6" s="26"/>
    </row>
    <row r="7" spans="2:9" s="14" customFormat="1" ht="33.75" customHeight="1" x14ac:dyDescent="0.25">
      <c r="B7" s="78" t="s">
        <v>1</v>
      </c>
      <c r="C7" s="78" t="s">
        <v>2</v>
      </c>
      <c r="D7" s="77" t="s">
        <v>3</v>
      </c>
      <c r="E7" s="77"/>
      <c r="F7" s="60"/>
      <c r="G7" s="73" t="s">
        <v>63</v>
      </c>
      <c r="H7" s="74"/>
      <c r="I7" s="75"/>
    </row>
    <row r="8" spans="2:9" s="14" customFormat="1" ht="33.75" customHeight="1" x14ac:dyDescent="0.25">
      <c r="B8" s="79"/>
      <c r="C8" s="79"/>
      <c r="D8" s="58"/>
      <c r="E8" s="58"/>
      <c r="F8" s="60"/>
      <c r="G8" s="60"/>
      <c r="H8" s="61"/>
      <c r="I8" s="62"/>
    </row>
    <row r="9" spans="2:9" s="14" customFormat="1" ht="32.25" customHeight="1" x14ac:dyDescent="0.25">
      <c r="B9" s="80"/>
      <c r="C9" s="80"/>
      <c r="D9" s="58" t="s">
        <v>4</v>
      </c>
      <c r="E9" s="58" t="s">
        <v>5</v>
      </c>
      <c r="F9" s="58"/>
      <c r="G9" s="58" t="s">
        <v>4</v>
      </c>
      <c r="H9" s="58" t="s">
        <v>5</v>
      </c>
      <c r="I9" s="58" t="s">
        <v>64</v>
      </c>
    </row>
    <row r="10" spans="2:9" x14ac:dyDescent="0.25">
      <c r="B10" s="27">
        <v>1</v>
      </c>
      <c r="C10" s="27">
        <v>2</v>
      </c>
      <c r="D10" s="27">
        <v>3</v>
      </c>
      <c r="E10" s="27">
        <v>4</v>
      </c>
      <c r="F10" s="27"/>
      <c r="G10" s="27">
        <v>5</v>
      </c>
      <c r="H10" s="27">
        <v>6</v>
      </c>
      <c r="I10" s="27"/>
    </row>
    <row r="11" spans="2:9" ht="18" customHeight="1" x14ac:dyDescent="0.25">
      <c r="B11" s="28" t="s">
        <v>6</v>
      </c>
      <c r="C11" s="29" t="s">
        <v>7</v>
      </c>
      <c r="D11" s="30">
        <v>339985594</v>
      </c>
      <c r="E11" s="31" t="s">
        <v>8</v>
      </c>
      <c r="F11" s="32">
        <v>100</v>
      </c>
      <c r="G11" s="33">
        <v>357363194</v>
      </c>
      <c r="H11" s="32" t="s">
        <v>8</v>
      </c>
      <c r="I11" s="34">
        <v>100</v>
      </c>
    </row>
    <row r="12" spans="2:9" ht="15.75" customHeight="1" x14ac:dyDescent="0.25">
      <c r="B12" s="28" t="s">
        <v>9</v>
      </c>
      <c r="C12" s="29" t="s">
        <v>10</v>
      </c>
      <c r="D12" s="31" t="s">
        <v>8</v>
      </c>
      <c r="E12" s="33">
        <v>283512684</v>
      </c>
      <c r="F12" s="30">
        <f>+E12/$D$11*100</f>
        <v>83.389616796528159</v>
      </c>
      <c r="G12" s="32" t="s">
        <v>8</v>
      </c>
      <c r="H12" s="33">
        <v>298993934</v>
      </c>
      <c r="I12" s="36">
        <f>+H12/G11*100</f>
        <v>83.666683928283888</v>
      </c>
    </row>
    <row r="13" spans="2:9" ht="27.6" customHeight="1" x14ac:dyDescent="0.25">
      <c r="B13" s="28" t="s">
        <v>11</v>
      </c>
      <c r="C13" s="29" t="s">
        <v>12</v>
      </c>
      <c r="D13" s="37">
        <f>D11-E12</f>
        <v>56472910</v>
      </c>
      <c r="E13" s="37">
        <v>0</v>
      </c>
      <c r="F13" s="18">
        <f>+D13/$D$11*100</f>
        <v>16.610383203471851</v>
      </c>
      <c r="G13" s="38">
        <f>G11-H12</f>
        <v>58369260</v>
      </c>
      <c r="H13" s="38"/>
      <c r="I13" s="36">
        <f>+G13/G11*100</f>
        <v>16.333316071716101</v>
      </c>
    </row>
    <row r="14" spans="2:9" ht="16.5" customHeight="1" x14ac:dyDescent="0.25">
      <c r="B14" s="28" t="s">
        <v>14</v>
      </c>
      <c r="C14" s="29" t="s">
        <v>15</v>
      </c>
      <c r="D14" s="31" t="s">
        <v>8</v>
      </c>
      <c r="E14" s="37">
        <f>E15+E16+E17</f>
        <v>50603091</v>
      </c>
      <c r="F14" s="30">
        <f>+E14/$D$11*100</f>
        <v>14.88389269811238</v>
      </c>
      <c r="G14" s="32" t="s">
        <v>8</v>
      </c>
      <c r="H14" s="37">
        <f>H15+H16+H17</f>
        <v>49351355</v>
      </c>
      <c r="I14" s="36">
        <f>+H14/G11*100</f>
        <v>13.809859501087848</v>
      </c>
    </row>
    <row r="15" spans="2:9" x14ac:dyDescent="0.25">
      <c r="B15" s="28" t="s">
        <v>16</v>
      </c>
      <c r="C15" s="29" t="s">
        <v>17</v>
      </c>
      <c r="D15" s="39" t="s">
        <v>8</v>
      </c>
      <c r="E15" s="40"/>
      <c r="F15" s="30">
        <f t="shared" ref="F15:F17" si="0">+E15/$D$11*100</f>
        <v>0</v>
      </c>
      <c r="G15" s="34" t="s">
        <v>8</v>
      </c>
      <c r="H15" s="33"/>
      <c r="I15" s="36">
        <f>+H15/G11*100</f>
        <v>0</v>
      </c>
    </row>
    <row r="16" spans="2:9" x14ac:dyDescent="0.25">
      <c r="B16" s="28" t="s">
        <v>18</v>
      </c>
      <c r="C16" s="29" t="s">
        <v>19</v>
      </c>
      <c r="D16" s="39" t="s">
        <v>8</v>
      </c>
      <c r="E16" s="33">
        <v>50339195</v>
      </c>
      <c r="F16" s="30">
        <f>+E16/$D$11*100</f>
        <v>14.806272938729281</v>
      </c>
      <c r="G16" s="34" t="s">
        <v>8</v>
      </c>
      <c r="H16" s="33">
        <v>49240692</v>
      </c>
      <c r="I16" s="36">
        <f>+H16/G11*100</f>
        <v>13.778892965681294</v>
      </c>
    </row>
    <row r="17" spans="2:9" x14ac:dyDescent="0.25">
      <c r="B17" s="28" t="s">
        <v>20</v>
      </c>
      <c r="C17" s="29" t="s">
        <v>21</v>
      </c>
      <c r="D17" s="39" t="s">
        <v>8</v>
      </c>
      <c r="E17" s="33">
        <v>263896</v>
      </c>
      <c r="F17" s="30">
        <f t="shared" si="0"/>
        <v>7.7619759383099035E-2</v>
      </c>
      <c r="G17" s="34" t="s">
        <v>8</v>
      </c>
      <c r="H17" s="33">
        <v>110663</v>
      </c>
      <c r="I17" s="36">
        <f>+H17/G11*100</f>
        <v>3.0966535406553367E-2</v>
      </c>
    </row>
    <row r="18" spans="2:9" ht="29.25" customHeight="1" x14ac:dyDescent="0.25">
      <c r="B18" s="28" t="s">
        <v>22</v>
      </c>
      <c r="C18" s="29" t="s">
        <v>23</v>
      </c>
      <c r="D18" s="31" t="s">
        <v>8</v>
      </c>
      <c r="E18" s="33"/>
      <c r="F18" s="30"/>
      <c r="G18" s="32" t="s">
        <v>8</v>
      </c>
      <c r="H18" s="33"/>
      <c r="I18" s="36"/>
    </row>
    <row r="19" spans="2:9" x14ac:dyDescent="0.25">
      <c r="B19" s="28" t="s">
        <v>24</v>
      </c>
      <c r="C19" s="29" t="s">
        <v>25</v>
      </c>
      <c r="D19" s="13">
        <v>2165007</v>
      </c>
      <c r="E19" s="39" t="s">
        <v>8</v>
      </c>
      <c r="F19" s="18">
        <f t="shared" ref="F19:F25" si="1">+D19/$D$11*100</f>
        <v>0.6367937460314862</v>
      </c>
      <c r="G19" s="33">
        <v>2678229</v>
      </c>
      <c r="H19" s="34" t="s">
        <v>8</v>
      </c>
      <c r="I19" s="36">
        <f>+G19/G11*100</f>
        <v>0.74944175700422011</v>
      </c>
    </row>
    <row r="20" spans="2:9" ht="18" customHeight="1" x14ac:dyDescent="0.25">
      <c r="B20" s="28" t="s">
        <v>26</v>
      </c>
      <c r="C20" s="29" t="s">
        <v>27</v>
      </c>
      <c r="D20" s="37">
        <f>D13+D19-E14</f>
        <v>8034826</v>
      </c>
      <c r="E20" s="37">
        <v>0</v>
      </c>
      <c r="F20" s="18">
        <f t="shared" si="1"/>
        <v>2.3632842513909575</v>
      </c>
      <c r="G20" s="38">
        <f>G13-H14+G19</f>
        <v>11696134</v>
      </c>
      <c r="H20" s="38"/>
      <c r="I20" s="36">
        <f>+G20/G11*100</f>
        <v>3.2728983276324759</v>
      </c>
    </row>
    <row r="21" spans="2:9" ht="25.5" x14ac:dyDescent="0.25">
      <c r="B21" s="28" t="s">
        <v>28</v>
      </c>
      <c r="C21" s="29" t="s">
        <v>29</v>
      </c>
      <c r="D21" s="37">
        <f>+D22+D23+D25+D26</f>
        <v>564645</v>
      </c>
      <c r="E21" s="31" t="s">
        <v>8</v>
      </c>
      <c r="F21" s="18">
        <f t="shared" si="1"/>
        <v>0.16607909569250748</v>
      </c>
      <c r="G21" s="37">
        <f>+G22+G23+G25+G26</f>
        <v>2005546</v>
      </c>
      <c r="H21" s="32" t="s">
        <v>8</v>
      </c>
      <c r="I21" s="36">
        <f>+G21/G11*100</f>
        <v>0.56120664737510706</v>
      </c>
    </row>
    <row r="22" spans="2:9" x14ac:dyDescent="0.25">
      <c r="B22" s="28" t="s">
        <v>30</v>
      </c>
      <c r="C22" s="29" t="s">
        <v>31</v>
      </c>
      <c r="D22" s="40">
        <v>0</v>
      </c>
      <c r="E22" s="39" t="s">
        <v>8</v>
      </c>
      <c r="F22" s="18">
        <f t="shared" si="1"/>
        <v>0</v>
      </c>
      <c r="G22" s="33">
        <v>0</v>
      </c>
      <c r="H22" s="34" t="s">
        <v>8</v>
      </c>
      <c r="I22" s="36">
        <f>+G22/G11*100</f>
        <v>0</v>
      </c>
    </row>
    <row r="23" spans="2:9" x14ac:dyDescent="0.25">
      <c r="B23" s="28" t="s">
        <v>32</v>
      </c>
      <c r="C23" s="29" t="s">
        <v>33</v>
      </c>
      <c r="D23" s="40">
        <v>211821</v>
      </c>
      <c r="E23" s="39" t="s">
        <v>8</v>
      </c>
      <c r="F23" s="18">
        <f t="shared" si="1"/>
        <v>6.2302933929606445E-2</v>
      </c>
      <c r="G23" s="33">
        <v>1199197</v>
      </c>
      <c r="H23" s="34" t="s">
        <v>8</v>
      </c>
      <c r="I23" s="36">
        <f>+G23/G11*100</f>
        <v>0.33556813352188697</v>
      </c>
    </row>
    <row r="24" spans="2:9" x14ac:dyDescent="0.25">
      <c r="B24" s="28" t="s">
        <v>34</v>
      </c>
      <c r="C24" s="29" t="s">
        <v>35</v>
      </c>
      <c r="D24" s="40">
        <v>0</v>
      </c>
      <c r="E24" s="39" t="s">
        <v>8</v>
      </c>
      <c r="F24" s="18">
        <f t="shared" si="1"/>
        <v>0</v>
      </c>
      <c r="G24" s="33">
        <v>0</v>
      </c>
      <c r="H24" s="34" t="s">
        <v>8</v>
      </c>
      <c r="I24" s="36"/>
    </row>
    <row r="25" spans="2:9" x14ac:dyDescent="0.25">
      <c r="B25" s="28" t="s">
        <v>36</v>
      </c>
      <c r="C25" s="29" t="s">
        <v>37</v>
      </c>
      <c r="D25" s="40">
        <v>352824</v>
      </c>
      <c r="E25" s="39" t="s">
        <v>8</v>
      </c>
      <c r="F25" s="18">
        <f t="shared" si="1"/>
        <v>0.10377616176290105</v>
      </c>
      <c r="G25" s="33">
        <v>806349</v>
      </c>
      <c r="H25" s="34" t="s">
        <v>8</v>
      </c>
      <c r="I25" s="36">
        <f>+G25/G11*100</f>
        <v>0.22563851385322015</v>
      </c>
    </row>
    <row r="26" spans="2:9" x14ac:dyDescent="0.25">
      <c r="B26" s="28" t="s">
        <v>38</v>
      </c>
      <c r="C26" s="29" t="s">
        <v>0</v>
      </c>
      <c r="D26" s="40"/>
      <c r="E26" s="39" t="s">
        <v>8</v>
      </c>
      <c r="F26" s="35"/>
      <c r="G26" s="33">
        <v>0</v>
      </c>
      <c r="H26" s="34" t="s">
        <v>8</v>
      </c>
      <c r="I26" s="34"/>
    </row>
    <row r="27" spans="2:9" ht="25.5" x14ac:dyDescent="0.25">
      <c r="B27" s="28" t="s">
        <v>39</v>
      </c>
      <c r="C27" s="29" t="s">
        <v>40</v>
      </c>
      <c r="D27" s="31" t="s">
        <v>8</v>
      </c>
      <c r="E27" s="37">
        <f>+E30+E28+E31</f>
        <v>419871</v>
      </c>
      <c r="F27" s="41">
        <f>+E27/$D$11*100</f>
        <v>0.12349670321619569</v>
      </c>
      <c r="G27" s="32" t="s">
        <v>8</v>
      </c>
      <c r="H27" s="38">
        <f>+H30+H28+H29+H31</f>
        <v>4415244</v>
      </c>
      <c r="I27" s="42">
        <f>+H27/G11*100</f>
        <v>1.2355060829235816</v>
      </c>
    </row>
    <row r="28" spans="2:9" x14ac:dyDescent="0.25">
      <c r="B28" s="28" t="s">
        <v>41</v>
      </c>
      <c r="C28" s="29" t="s">
        <v>42</v>
      </c>
      <c r="D28" s="39"/>
      <c r="E28" s="40"/>
      <c r="F28" s="43"/>
      <c r="G28" s="34"/>
      <c r="H28" s="33">
        <v>2009382</v>
      </c>
      <c r="I28" s="42"/>
    </row>
    <row r="29" spans="2:9" x14ac:dyDescent="0.25">
      <c r="B29" s="28" t="s">
        <v>43</v>
      </c>
      <c r="C29" s="29" t="s">
        <v>44</v>
      </c>
      <c r="D29" s="31" t="s">
        <v>8</v>
      </c>
      <c r="E29" s="33">
        <v>0</v>
      </c>
      <c r="F29" s="41"/>
      <c r="G29" s="32" t="s">
        <v>8</v>
      </c>
      <c r="H29" s="33">
        <v>0</v>
      </c>
      <c r="I29" s="33"/>
    </row>
    <row r="30" spans="2:9" x14ac:dyDescent="0.25">
      <c r="B30" s="28" t="s">
        <v>45</v>
      </c>
      <c r="C30" s="29" t="s">
        <v>46</v>
      </c>
      <c r="D30" s="39" t="s">
        <v>8</v>
      </c>
      <c r="E30" s="40">
        <v>419871</v>
      </c>
      <c r="F30" s="41">
        <f>+E30/$D$11*100</f>
        <v>0.12349670321619569</v>
      </c>
      <c r="G30" s="34" t="s">
        <v>8</v>
      </c>
      <c r="H30" s="33">
        <v>2140285</v>
      </c>
      <c r="I30" s="42">
        <f>+H30/$G$11*100</f>
        <v>0.59891030635908182</v>
      </c>
    </row>
    <row r="31" spans="2:9" x14ac:dyDescent="0.25">
      <c r="B31" s="28" t="s">
        <v>47</v>
      </c>
      <c r="C31" s="29" t="s">
        <v>48</v>
      </c>
      <c r="D31" s="39" t="s">
        <v>8</v>
      </c>
      <c r="E31" s="40"/>
      <c r="F31" s="13"/>
      <c r="G31" s="34" t="s">
        <v>8</v>
      </c>
      <c r="H31" s="33">
        <v>265577</v>
      </c>
      <c r="I31" s="42">
        <f>+H31/$G$11*100</f>
        <v>7.4315711427181838E-2</v>
      </c>
    </row>
    <row r="32" spans="2:9" ht="27" customHeight="1" x14ac:dyDescent="0.25">
      <c r="B32" s="28" t="s">
        <v>49</v>
      </c>
      <c r="C32" s="29" t="s">
        <v>50</v>
      </c>
      <c r="D32" s="37">
        <f>D20+D21-E27</f>
        <v>8179600</v>
      </c>
      <c r="E32" s="37">
        <v>0</v>
      </c>
      <c r="F32" s="18">
        <f>+D32/$D$11*100</f>
        <v>2.4058666438672693</v>
      </c>
      <c r="G32" s="38">
        <f>G20+G21-H27</f>
        <v>9286436</v>
      </c>
      <c r="H32" s="38" t="s">
        <v>13</v>
      </c>
      <c r="I32" s="21">
        <f>+G32/G11*100</f>
        <v>2.5985988920840013</v>
      </c>
    </row>
    <row r="33" spans="1:9" x14ac:dyDescent="0.25">
      <c r="B33" s="28" t="s">
        <v>51</v>
      </c>
      <c r="C33" s="29" t="s">
        <v>52</v>
      </c>
      <c r="D33" s="40"/>
      <c r="E33" s="40"/>
      <c r="F33" s="13"/>
      <c r="G33" s="40"/>
      <c r="H33" s="40"/>
      <c r="I33" s="21"/>
    </row>
    <row r="34" spans="1:9" ht="15" customHeight="1" x14ac:dyDescent="0.25">
      <c r="B34" s="28" t="s">
        <v>53</v>
      </c>
      <c r="C34" s="29" t="s">
        <v>54</v>
      </c>
      <c r="D34" s="37">
        <f t="shared" ref="D34" si="2">D32+D33-E33</f>
        <v>8179600</v>
      </c>
      <c r="E34" s="37">
        <v>0</v>
      </c>
      <c r="F34" s="18">
        <f>+D34/$D$11*100</f>
        <v>2.4058666438672693</v>
      </c>
      <c r="G34" s="38">
        <f>G32+G33-H33</f>
        <v>9286436</v>
      </c>
      <c r="H34" s="38" t="s">
        <v>13</v>
      </c>
      <c r="I34" s="21">
        <f>+G34/G11*100</f>
        <v>2.5985988920840013</v>
      </c>
    </row>
    <row r="35" spans="1:9" x14ac:dyDescent="0.25">
      <c r="B35" s="28" t="s">
        <v>55</v>
      </c>
      <c r="C35" s="29" t="s">
        <v>56</v>
      </c>
      <c r="D35" s="39" t="s">
        <v>8</v>
      </c>
      <c r="E35" s="40">
        <v>1212472</v>
      </c>
      <c r="F35" s="30">
        <f>+E35/$D$11*100</f>
        <v>0.35662452215548873</v>
      </c>
      <c r="G35" s="34" t="s">
        <v>8</v>
      </c>
      <c r="H35" s="44">
        <v>3765973</v>
      </c>
      <c r="I35" s="21">
        <f>+H35/G11*100</f>
        <v>1.0538222915032487</v>
      </c>
    </row>
    <row r="36" spans="1:9" ht="15" customHeight="1" x14ac:dyDescent="0.25">
      <c r="B36" s="28" t="s">
        <v>57</v>
      </c>
      <c r="C36" s="54" t="s">
        <v>58</v>
      </c>
      <c r="D36" s="31" t="s">
        <v>8</v>
      </c>
      <c r="E36" s="33"/>
      <c r="F36" s="30"/>
      <c r="G36" s="32" t="s">
        <v>8</v>
      </c>
      <c r="H36" s="33"/>
      <c r="I36" s="33"/>
    </row>
    <row r="37" spans="1:9" s="15" customFormat="1" ht="16.5" customHeight="1" x14ac:dyDescent="0.25">
      <c r="A37" s="22"/>
      <c r="B37" s="55" t="s">
        <v>59</v>
      </c>
      <c r="C37" s="16" t="s">
        <v>60</v>
      </c>
      <c r="D37" s="17">
        <f>D34-E35-E36</f>
        <v>6967128</v>
      </c>
      <c r="E37" s="17">
        <v>0</v>
      </c>
      <c r="F37" s="20">
        <f>+D37/$D$11*100</f>
        <v>2.0492421217117807</v>
      </c>
      <c r="G37" s="19">
        <f>G34-H35-H36</f>
        <v>5520463</v>
      </c>
      <c r="H37" s="20" t="s">
        <v>13</v>
      </c>
      <c r="I37" s="53">
        <f>+G37/G11*100</f>
        <v>1.5447766005807526</v>
      </c>
    </row>
    <row r="38" spans="1:9" s="45" customFormat="1" ht="21.75" customHeight="1" x14ac:dyDescent="0.2">
      <c r="B38" s="84" t="s">
        <v>61</v>
      </c>
      <c r="C38" s="84"/>
      <c r="D38" s="84"/>
      <c r="E38" s="84"/>
      <c r="F38" s="59"/>
    </row>
    <row r="39" spans="1:9" s="45" customFormat="1" ht="4.5" customHeight="1" x14ac:dyDescent="0.25">
      <c r="B39" s="82"/>
      <c r="C39" s="82"/>
      <c r="D39" s="82"/>
      <c r="E39" s="82"/>
      <c r="F39" s="47"/>
      <c r="G39" s="46"/>
    </row>
    <row r="40" spans="1:9" s="45" customFormat="1" ht="22.5" customHeight="1" x14ac:dyDescent="0.2">
      <c r="B40" s="83" t="s">
        <v>62</v>
      </c>
      <c r="C40" s="83"/>
      <c r="D40" s="83"/>
      <c r="E40" s="83"/>
      <c r="F40" s="48"/>
    </row>
    <row r="41" spans="1:9" s="45" customFormat="1" ht="5.25" customHeight="1" x14ac:dyDescent="0.25">
      <c r="B41" s="81"/>
      <c r="C41" s="81"/>
      <c r="D41" s="81"/>
      <c r="E41" s="81"/>
      <c r="F41" s="49"/>
    </row>
    <row r="42" spans="1:9" x14ac:dyDescent="0.25">
      <c r="G42" s="57"/>
      <c r="H42" s="50"/>
    </row>
    <row r="43" spans="1:9" x14ac:dyDescent="0.25">
      <c r="H43" s="50"/>
    </row>
    <row r="44" spans="1:9" x14ac:dyDescent="0.25">
      <c r="H44" s="50"/>
    </row>
    <row r="45" spans="1:9" x14ac:dyDescent="0.25">
      <c r="H45" s="50"/>
    </row>
    <row r="46" spans="1:9" x14ac:dyDescent="0.25">
      <c r="H46" s="50"/>
    </row>
    <row r="47" spans="1:9" x14ac:dyDescent="0.25">
      <c r="H47" s="50"/>
    </row>
    <row r="48" spans="1:9" x14ac:dyDescent="0.25">
      <c r="B48" s="85"/>
      <c r="D48" s="85"/>
      <c r="E48" s="56"/>
      <c r="H48" s="50"/>
    </row>
    <row r="49" spans="2:8" x14ac:dyDescent="0.25">
      <c r="B49" s="85"/>
      <c r="D49" s="85"/>
      <c r="E49" s="56"/>
      <c r="H49" s="50"/>
    </row>
    <row r="50" spans="2:8" x14ac:dyDescent="0.25">
      <c r="H50" s="50"/>
    </row>
    <row r="51" spans="2:8" x14ac:dyDescent="0.25">
      <c r="H51" s="50"/>
    </row>
    <row r="52" spans="2:8" x14ac:dyDescent="0.25">
      <c r="H52" s="50"/>
    </row>
    <row r="53" spans="2:8" x14ac:dyDescent="0.25">
      <c r="H53" s="50"/>
    </row>
    <row r="54" spans="2:8" x14ac:dyDescent="0.25">
      <c r="H54" s="50"/>
    </row>
    <row r="55" spans="2:8" x14ac:dyDescent="0.25">
      <c r="H55" s="50"/>
    </row>
    <row r="56" spans="2:8" x14ac:dyDescent="0.25">
      <c r="H56" s="50"/>
    </row>
    <row r="57" spans="2:8" x14ac:dyDescent="0.25">
      <c r="H57" s="50"/>
    </row>
    <row r="58" spans="2:8" x14ac:dyDescent="0.25">
      <c r="H58" s="50"/>
    </row>
    <row r="59" spans="2:8" x14ac:dyDescent="0.25">
      <c r="H59" s="50"/>
    </row>
    <row r="60" spans="2:8" x14ac:dyDescent="0.25">
      <c r="H60" s="50"/>
    </row>
    <row r="61" spans="2:8" x14ac:dyDescent="0.25">
      <c r="H61" s="50"/>
    </row>
    <row r="62" spans="2:8" x14ac:dyDescent="0.25">
      <c r="H62" s="50"/>
    </row>
    <row r="63" spans="2:8" x14ac:dyDescent="0.25">
      <c r="H63" s="50"/>
    </row>
    <row r="64" spans="2:8" x14ac:dyDescent="0.25">
      <c r="H64" s="50"/>
    </row>
    <row r="65" spans="8:8" x14ac:dyDescent="0.25">
      <c r="H65" s="50"/>
    </row>
    <row r="66" spans="8:8" x14ac:dyDescent="0.25">
      <c r="H66" s="50"/>
    </row>
    <row r="67" spans="8:8" x14ac:dyDescent="0.25">
      <c r="H67" s="50"/>
    </row>
    <row r="68" spans="8:8" x14ac:dyDescent="0.25">
      <c r="H68" s="50"/>
    </row>
    <row r="69" spans="8:8" x14ac:dyDescent="0.25">
      <c r="H69" s="50"/>
    </row>
    <row r="70" spans="8:8" x14ac:dyDescent="0.25">
      <c r="H70" s="50"/>
    </row>
    <row r="71" spans="8:8" x14ac:dyDescent="0.25">
      <c r="H71" s="50"/>
    </row>
    <row r="72" spans="8:8" x14ac:dyDescent="0.25">
      <c r="H72" s="50"/>
    </row>
    <row r="73" spans="8:8" x14ac:dyDescent="0.25">
      <c r="H73" s="50"/>
    </row>
    <row r="74" spans="8:8" x14ac:dyDescent="0.25">
      <c r="H74" s="50"/>
    </row>
    <row r="75" spans="8:8" x14ac:dyDescent="0.25">
      <c r="H75" s="50"/>
    </row>
    <row r="76" spans="8:8" x14ac:dyDescent="0.25">
      <c r="H76" s="50"/>
    </row>
    <row r="77" spans="8:8" x14ac:dyDescent="0.25">
      <c r="H77" s="50"/>
    </row>
    <row r="78" spans="8:8" x14ac:dyDescent="0.25">
      <c r="H78" s="50"/>
    </row>
    <row r="79" spans="8:8" x14ac:dyDescent="0.25">
      <c r="H79" s="50"/>
    </row>
    <row r="80" spans="8:8" x14ac:dyDescent="0.25">
      <c r="H80" s="50"/>
    </row>
    <row r="81" spans="7:8" x14ac:dyDescent="0.25">
      <c r="H81" s="50"/>
    </row>
    <row r="82" spans="7:8" x14ac:dyDescent="0.25">
      <c r="H82" s="50"/>
    </row>
    <row r="83" spans="7:8" x14ac:dyDescent="0.25">
      <c r="G83" s="51"/>
    </row>
    <row r="84" spans="7:8" x14ac:dyDescent="0.25">
      <c r="H84" s="51"/>
    </row>
    <row r="85" spans="7:8" x14ac:dyDescent="0.2">
      <c r="G85" s="51"/>
      <c r="H85" s="52"/>
    </row>
  </sheetData>
  <mergeCells count="9">
    <mergeCell ref="B41:E41"/>
    <mergeCell ref="B39:E39"/>
    <mergeCell ref="B40:E40"/>
    <mergeCell ref="D7:E7"/>
    <mergeCell ref="B38:E38"/>
    <mergeCell ref="G7:I7"/>
    <mergeCell ref="B4:E4"/>
    <mergeCell ref="B7:B9"/>
    <mergeCell ref="C7:C9"/>
  </mergeCells>
  <pageMargins left="0.23622047244094491" right="0.19685039370078741" top="0.31496062992125984" bottom="0.23622047244094491" header="0.19685039370078741" footer="0.1968503937007874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</vt:lpstr>
      <vt:lpstr>ф-2 ЗА ГОД</vt:lpstr>
      <vt:lpstr>'ф-2 ЗА ГОД'!Область_печати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2018-08-01T16:39:07Z</cp:lastPrinted>
  <dcterms:created xsi:type="dcterms:W3CDTF">2006-09-16T00:00:00Z</dcterms:created>
  <dcterms:modified xsi:type="dcterms:W3CDTF">2026-04-27T13:05:41Z</dcterms:modified>
</cp:coreProperties>
</file>